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ate1904="1"/>
  <mc:AlternateContent xmlns:mc="http://schemas.openxmlformats.org/markup-compatibility/2006">
    <mc:Choice Requires="x15">
      <x15ac:absPath xmlns:x15ac="http://schemas.microsoft.com/office/spreadsheetml/2010/11/ac" url="/Users/user/Desktop/"/>
    </mc:Choice>
  </mc:AlternateContent>
  <xr:revisionPtr revIDLastSave="0" documentId="13_ncr:1_{4ECB3970-2127-454F-8638-2E0E08C1D3FD}" xr6:coauthVersionLast="45" xr6:coauthVersionMax="45" xr10:uidLastSave="{00000000-0000-0000-0000-000000000000}"/>
  <bookViews>
    <workbookView xWindow="12840" yWindow="460" windowWidth="15960" windowHeight="17540" activeTab="5" xr2:uid="{00000000-000D-0000-FFFF-FFFF00000000}"/>
  </bookViews>
  <sheets>
    <sheet name="SGV XC- Div CBed" sheetId="1" r:id="rId1"/>
    <sheet name="Div 1" sheetId="2" r:id="rId2"/>
    <sheet name="Div 2" sheetId="3" r:id="rId3"/>
    <sheet name="Div 3" sheetId="4" r:id="rId4"/>
    <sheet name="SGV TF Div 1" sheetId="5" r:id="rId5"/>
    <sheet name="SGV TF Div 2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6" l="1"/>
  <c r="K55" i="6" s="1"/>
  <c r="H55" i="6"/>
  <c r="I55" i="6" s="1"/>
  <c r="J54" i="6"/>
  <c r="K54" i="6" s="1"/>
  <c r="H54" i="6"/>
  <c r="I54" i="6" s="1"/>
  <c r="J53" i="6"/>
  <c r="K53" i="6" s="1"/>
  <c r="H53" i="6"/>
  <c r="I53" i="6" s="1"/>
  <c r="J52" i="6"/>
  <c r="K52" i="6" s="1"/>
  <c r="L52" i="6" s="1"/>
  <c r="M52" i="6" s="1"/>
  <c r="H52" i="6"/>
  <c r="I52" i="6" s="1"/>
  <c r="J51" i="6"/>
  <c r="K51" i="6" s="1"/>
  <c r="H51" i="6"/>
  <c r="I51" i="6" s="1"/>
  <c r="J50" i="6"/>
  <c r="K50" i="6" s="1"/>
  <c r="H50" i="6"/>
  <c r="I50" i="6" s="1"/>
  <c r="J49" i="6"/>
  <c r="K49" i="6" s="1"/>
  <c r="I49" i="6"/>
  <c r="H49" i="6"/>
  <c r="J48" i="6"/>
  <c r="K48" i="6" s="1"/>
  <c r="H48" i="6"/>
  <c r="I48" i="6" s="1"/>
  <c r="J47" i="6"/>
  <c r="K47" i="6" s="1"/>
  <c r="H47" i="6"/>
  <c r="I47" i="6" s="1"/>
  <c r="J46" i="6"/>
  <c r="K46" i="6" s="1"/>
  <c r="I46" i="6"/>
  <c r="H46" i="6"/>
  <c r="J45" i="6"/>
  <c r="K45" i="6" s="1"/>
  <c r="H45" i="6"/>
  <c r="I45" i="6" s="1"/>
  <c r="J44" i="6"/>
  <c r="K44" i="6" s="1"/>
  <c r="H44" i="6"/>
  <c r="I44" i="6" s="1"/>
  <c r="J43" i="6"/>
  <c r="K43" i="6" s="1"/>
  <c r="H43" i="6"/>
  <c r="I43" i="6" s="1"/>
  <c r="J42" i="6"/>
  <c r="K42" i="6" s="1"/>
  <c r="H42" i="6"/>
  <c r="I42" i="6" s="1"/>
  <c r="J41" i="6"/>
  <c r="K41" i="6" s="1"/>
  <c r="H41" i="6"/>
  <c r="I41" i="6" s="1"/>
  <c r="J40" i="6"/>
  <c r="K40" i="6" s="1"/>
  <c r="H40" i="6"/>
  <c r="I40" i="6" s="1"/>
  <c r="J39" i="6"/>
  <c r="K39" i="6" s="1"/>
  <c r="H39" i="6"/>
  <c r="I39" i="6" s="1"/>
  <c r="J38" i="6"/>
  <c r="K38" i="6" s="1"/>
  <c r="H38" i="6"/>
  <c r="I38" i="6" s="1"/>
  <c r="J37" i="6"/>
  <c r="K37" i="6" s="1"/>
  <c r="H37" i="6"/>
  <c r="I37" i="6" s="1"/>
  <c r="J36" i="6"/>
  <c r="K36" i="6" s="1"/>
  <c r="H36" i="6"/>
  <c r="I36" i="6" s="1"/>
  <c r="K35" i="6"/>
  <c r="J35" i="6"/>
  <c r="H35" i="6"/>
  <c r="I35" i="6" s="1"/>
  <c r="J34" i="6"/>
  <c r="K34" i="6" s="1"/>
  <c r="H34" i="6"/>
  <c r="I34" i="6" s="1"/>
  <c r="J33" i="6"/>
  <c r="K33" i="6" s="1"/>
  <c r="H33" i="6"/>
  <c r="I33" i="6" s="1"/>
  <c r="K32" i="6"/>
  <c r="J32" i="6"/>
  <c r="H32" i="6"/>
  <c r="I32" i="6" s="1"/>
  <c r="J31" i="6"/>
  <c r="K31" i="6" s="1"/>
  <c r="H31" i="6"/>
  <c r="I31" i="6" s="1"/>
  <c r="J30" i="6"/>
  <c r="K30" i="6" s="1"/>
  <c r="L30" i="6" s="1"/>
  <c r="M30" i="6" s="1"/>
  <c r="N30" i="6" s="1"/>
  <c r="I30" i="6"/>
  <c r="H30" i="6"/>
  <c r="J29" i="6"/>
  <c r="K29" i="6" s="1"/>
  <c r="H29" i="6"/>
  <c r="I29" i="6" s="1"/>
  <c r="J28" i="6"/>
  <c r="K28" i="6" s="1"/>
  <c r="H28" i="6"/>
  <c r="I28" i="6" s="1"/>
  <c r="K27" i="6"/>
  <c r="J27" i="6"/>
  <c r="H27" i="6"/>
  <c r="I27" i="6" s="1"/>
  <c r="J26" i="6"/>
  <c r="K26" i="6" s="1"/>
  <c r="H26" i="6"/>
  <c r="I26" i="6" s="1"/>
  <c r="J25" i="6"/>
  <c r="K25" i="6" s="1"/>
  <c r="H25" i="6"/>
  <c r="I25" i="6" s="1"/>
  <c r="J24" i="6"/>
  <c r="K24" i="6" s="1"/>
  <c r="H24" i="6"/>
  <c r="I24" i="6" s="1"/>
  <c r="J23" i="6"/>
  <c r="K23" i="6" s="1"/>
  <c r="H23" i="6"/>
  <c r="I23" i="6" s="1"/>
  <c r="J22" i="6"/>
  <c r="K22" i="6" s="1"/>
  <c r="L22" i="6" s="1"/>
  <c r="M22" i="6" s="1"/>
  <c r="N22" i="6" s="1"/>
  <c r="H22" i="6"/>
  <c r="I22" i="6" s="1"/>
  <c r="J21" i="6"/>
  <c r="K21" i="6" s="1"/>
  <c r="H21" i="6"/>
  <c r="I21" i="6" s="1"/>
  <c r="J20" i="6"/>
  <c r="K20" i="6" s="1"/>
  <c r="H20" i="6"/>
  <c r="I20" i="6" s="1"/>
  <c r="J19" i="6"/>
  <c r="K19" i="6" s="1"/>
  <c r="H19" i="6"/>
  <c r="I19" i="6" s="1"/>
  <c r="J18" i="6"/>
  <c r="K18" i="6" s="1"/>
  <c r="L18" i="6" s="1"/>
  <c r="M18" i="6" s="1"/>
  <c r="H18" i="6"/>
  <c r="I18" i="6" s="1"/>
  <c r="J17" i="6"/>
  <c r="K17" i="6" s="1"/>
  <c r="I17" i="6"/>
  <c r="H17" i="6"/>
  <c r="J16" i="6"/>
  <c r="K16" i="6" s="1"/>
  <c r="H16" i="6"/>
  <c r="I16" i="6" s="1"/>
  <c r="J15" i="6"/>
  <c r="K15" i="6" s="1"/>
  <c r="L15" i="6" s="1"/>
  <c r="M15" i="6" s="1"/>
  <c r="H15" i="6"/>
  <c r="I15" i="6" s="1"/>
  <c r="J14" i="6"/>
  <c r="K14" i="6" s="1"/>
  <c r="I14" i="6"/>
  <c r="H14" i="6"/>
  <c r="J13" i="6"/>
  <c r="K13" i="6" s="1"/>
  <c r="H13" i="6"/>
  <c r="I13" i="6" s="1"/>
  <c r="J12" i="6"/>
  <c r="K12" i="6" s="1"/>
  <c r="H12" i="6"/>
  <c r="I12" i="6" s="1"/>
  <c r="K11" i="6"/>
  <c r="J11" i="6"/>
  <c r="H11" i="6"/>
  <c r="I11" i="6" s="1"/>
  <c r="J10" i="6"/>
  <c r="K10" i="6" s="1"/>
  <c r="H10" i="6"/>
  <c r="I10" i="6" s="1"/>
  <c r="J9" i="6"/>
  <c r="K9" i="6" s="1"/>
  <c r="H9" i="6"/>
  <c r="I9" i="6" s="1"/>
  <c r="J8" i="6"/>
  <c r="K8" i="6" s="1"/>
  <c r="H8" i="6"/>
  <c r="I8" i="6" s="1"/>
  <c r="J7" i="6"/>
  <c r="K7" i="6" s="1"/>
  <c r="H7" i="6"/>
  <c r="I7" i="6" s="1"/>
  <c r="J6" i="6"/>
  <c r="K6" i="6" s="1"/>
  <c r="H6" i="6"/>
  <c r="I6" i="6" s="1"/>
  <c r="J5" i="6"/>
  <c r="K5" i="6" s="1"/>
  <c r="H5" i="6"/>
  <c r="I5" i="6" s="1"/>
  <c r="J4" i="6"/>
  <c r="K4" i="6" s="1"/>
  <c r="H4" i="6"/>
  <c r="I4" i="6" s="1"/>
  <c r="J3" i="6"/>
  <c r="K3" i="6" s="1"/>
  <c r="L3" i="6" s="1"/>
  <c r="M3" i="6" s="1"/>
  <c r="I3" i="6"/>
  <c r="H3" i="6"/>
  <c r="J2" i="6"/>
  <c r="K2" i="6" s="1"/>
  <c r="H2" i="6"/>
  <c r="I2" i="6" s="1"/>
  <c r="J25" i="5"/>
  <c r="K25" i="5" s="1"/>
  <c r="H25" i="5"/>
  <c r="I25" i="5" s="1"/>
  <c r="J24" i="5"/>
  <c r="K24" i="5" s="1"/>
  <c r="H24" i="5"/>
  <c r="I24" i="5" s="1"/>
  <c r="J23" i="5"/>
  <c r="K23" i="5" s="1"/>
  <c r="H23" i="5"/>
  <c r="I23" i="5" s="1"/>
  <c r="K22" i="5"/>
  <c r="L22" i="5" s="1"/>
  <c r="M22" i="5" s="1"/>
  <c r="J22" i="5"/>
  <c r="H22" i="5"/>
  <c r="I22" i="5" s="1"/>
  <c r="J21" i="5"/>
  <c r="K21" i="5" s="1"/>
  <c r="H21" i="5"/>
  <c r="I21" i="5" s="1"/>
  <c r="J20" i="5"/>
  <c r="K20" i="5" s="1"/>
  <c r="H20" i="5"/>
  <c r="I20" i="5" s="1"/>
  <c r="J19" i="5"/>
  <c r="K19" i="5" s="1"/>
  <c r="L19" i="5" s="1"/>
  <c r="M19" i="5" s="1"/>
  <c r="H19" i="5"/>
  <c r="I19" i="5" s="1"/>
  <c r="J18" i="5"/>
  <c r="K18" i="5" s="1"/>
  <c r="H18" i="5"/>
  <c r="I18" i="5" s="1"/>
  <c r="J17" i="5"/>
  <c r="K17" i="5" s="1"/>
  <c r="H17" i="5"/>
  <c r="I17" i="5" s="1"/>
  <c r="J16" i="5"/>
  <c r="K16" i="5" s="1"/>
  <c r="H16" i="5"/>
  <c r="I16" i="5" s="1"/>
  <c r="K15" i="5"/>
  <c r="J15" i="5"/>
  <c r="H15" i="5"/>
  <c r="I15" i="5" s="1"/>
  <c r="J14" i="5"/>
  <c r="K14" i="5" s="1"/>
  <c r="H14" i="5"/>
  <c r="I14" i="5" s="1"/>
  <c r="J13" i="5"/>
  <c r="K13" i="5" s="1"/>
  <c r="H13" i="5"/>
  <c r="I13" i="5" s="1"/>
  <c r="J12" i="5"/>
  <c r="K12" i="5" s="1"/>
  <c r="H12" i="5"/>
  <c r="I12" i="5" s="1"/>
  <c r="J11" i="5"/>
  <c r="K11" i="5" s="1"/>
  <c r="H11" i="5"/>
  <c r="I11" i="5" s="1"/>
  <c r="J10" i="5"/>
  <c r="K10" i="5" s="1"/>
  <c r="H10" i="5"/>
  <c r="I10" i="5" s="1"/>
  <c r="J9" i="5"/>
  <c r="K9" i="5" s="1"/>
  <c r="H9" i="5"/>
  <c r="I9" i="5" s="1"/>
  <c r="J8" i="5"/>
  <c r="K8" i="5" s="1"/>
  <c r="H8" i="5"/>
  <c r="I8" i="5" s="1"/>
  <c r="J7" i="5"/>
  <c r="K7" i="5" s="1"/>
  <c r="H7" i="5"/>
  <c r="I7" i="5" s="1"/>
  <c r="J6" i="5"/>
  <c r="K6" i="5" s="1"/>
  <c r="H6" i="5"/>
  <c r="I6" i="5" s="1"/>
  <c r="J5" i="5"/>
  <c r="K5" i="5" s="1"/>
  <c r="I5" i="5"/>
  <c r="H5" i="5"/>
  <c r="J4" i="5"/>
  <c r="K4" i="5" s="1"/>
  <c r="I4" i="5"/>
  <c r="H4" i="5"/>
  <c r="K3" i="5"/>
  <c r="J3" i="5"/>
  <c r="H3" i="5"/>
  <c r="I3" i="5" s="1"/>
  <c r="J2" i="5"/>
  <c r="K2" i="5" s="1"/>
  <c r="H2" i="5"/>
  <c r="I2" i="5" s="1"/>
  <c r="N9" i="6" l="1"/>
  <c r="L19" i="6"/>
  <c r="M19" i="6" s="1"/>
  <c r="N19" i="6" s="1"/>
  <c r="N41" i="6"/>
  <c r="L49" i="6"/>
  <c r="M49" i="6" s="1"/>
  <c r="N49" i="6" s="1"/>
  <c r="L33" i="6"/>
  <c r="M33" i="6" s="1"/>
  <c r="N33" i="6" s="1"/>
  <c r="L44" i="6"/>
  <c r="M44" i="6" s="1"/>
  <c r="N44" i="6" s="1"/>
  <c r="N17" i="6"/>
  <c r="L17" i="6"/>
  <c r="M17" i="6" s="1"/>
  <c r="N3" i="6"/>
  <c r="L11" i="6"/>
  <c r="M11" i="6" s="1"/>
  <c r="N11" i="6" s="1"/>
  <c r="L27" i="6"/>
  <c r="M27" i="6" s="1"/>
  <c r="N27" i="6" s="1"/>
  <c r="L41" i="6"/>
  <c r="M41" i="6" s="1"/>
  <c r="L9" i="6"/>
  <c r="M9" i="6" s="1"/>
  <c r="L25" i="6"/>
  <c r="M25" i="6" s="1"/>
  <c r="N25" i="6" s="1"/>
  <c r="L10" i="6"/>
  <c r="M10" i="6" s="1"/>
  <c r="N10" i="6" s="1"/>
  <c r="L46" i="6"/>
  <c r="M46" i="6" s="1"/>
  <c r="N46" i="6" s="1"/>
  <c r="L21" i="6"/>
  <c r="M21" i="6" s="1"/>
  <c r="N21" i="6" s="1"/>
  <c r="L40" i="6"/>
  <c r="M40" i="6" s="1"/>
  <c r="N40" i="6" s="1"/>
  <c r="L16" i="6"/>
  <c r="M16" i="6" s="1"/>
  <c r="N16" i="6" s="1"/>
  <c r="L29" i="6"/>
  <c r="M29" i="6" s="1"/>
  <c r="N29" i="6" s="1"/>
  <c r="L47" i="6"/>
  <c r="M47" i="6" s="1"/>
  <c r="L50" i="6"/>
  <c r="M50" i="6" s="1"/>
  <c r="N50" i="6" s="1"/>
  <c r="N23" i="6"/>
  <c r="L36" i="6"/>
  <c r="M36" i="6" s="1"/>
  <c r="N36" i="6" s="1"/>
  <c r="L53" i="6"/>
  <c r="M53" i="6" s="1"/>
  <c r="L28" i="6"/>
  <c r="M28" i="6" s="1"/>
  <c r="N28" i="6" s="1"/>
  <c r="L23" i="6"/>
  <c r="M23" i="6" s="1"/>
  <c r="L37" i="6"/>
  <c r="M37" i="6" s="1"/>
  <c r="N37" i="6" s="1"/>
  <c r="L43" i="6"/>
  <c r="M43" i="6" s="1"/>
  <c r="N43" i="6" s="1"/>
  <c r="L38" i="6"/>
  <c r="M38" i="6" s="1"/>
  <c r="N38" i="6" s="1"/>
  <c r="L12" i="6"/>
  <c r="M12" i="6" s="1"/>
  <c r="N12" i="6" s="1"/>
  <c r="L7" i="6"/>
  <c r="M7" i="6" s="1"/>
  <c r="N7" i="6" s="1"/>
  <c r="N53" i="6"/>
  <c r="L34" i="6"/>
  <c r="M34" i="6" s="1"/>
  <c r="N34" i="6" s="1"/>
  <c r="N47" i="6"/>
  <c r="L5" i="6"/>
  <c r="M5" i="6" s="1"/>
  <c r="N5" i="6" s="1"/>
  <c r="L8" i="6"/>
  <c r="M8" i="6" s="1"/>
  <c r="N8" i="6" s="1"/>
  <c r="L32" i="6"/>
  <c r="M32" i="6" s="1"/>
  <c r="N32" i="6" s="1"/>
  <c r="L35" i="6"/>
  <c r="M35" i="6" s="1"/>
  <c r="N35" i="6" s="1"/>
  <c r="L14" i="6"/>
  <c r="M14" i="6" s="1"/>
  <c r="N14" i="6" s="1"/>
  <c r="L45" i="6"/>
  <c r="M45" i="6" s="1"/>
  <c r="N45" i="6" s="1"/>
  <c r="L48" i="6"/>
  <c r="M48" i="6" s="1"/>
  <c r="N48" i="6" s="1"/>
  <c r="L51" i="6"/>
  <c r="M51" i="6" s="1"/>
  <c r="N51" i="6" s="1"/>
  <c r="N55" i="6"/>
  <c r="L4" i="6"/>
  <c r="M4" i="6" s="1"/>
  <c r="N4" i="6" s="1"/>
  <c r="L26" i="6"/>
  <c r="M26" i="6" s="1"/>
  <c r="N26" i="6" s="1"/>
  <c r="L31" i="6"/>
  <c r="M31" i="6" s="1"/>
  <c r="N31" i="6" s="1"/>
  <c r="L2" i="6"/>
  <c r="M2" i="6" s="1"/>
  <c r="N2" i="6" s="1"/>
  <c r="L13" i="6"/>
  <c r="M13" i="6" s="1"/>
  <c r="N13" i="6" s="1"/>
  <c r="L24" i="6"/>
  <c r="M24" i="6" s="1"/>
  <c r="N24" i="6" s="1"/>
  <c r="L54" i="6"/>
  <c r="M54" i="6" s="1"/>
  <c r="N54" i="6"/>
  <c r="L6" i="6"/>
  <c r="M6" i="6" s="1"/>
  <c r="N6" i="6" s="1"/>
  <c r="N15" i="6"/>
  <c r="N18" i="6"/>
  <c r="L20" i="6"/>
  <c r="M20" i="6" s="1"/>
  <c r="N20" i="6" s="1"/>
  <c r="L39" i="6"/>
  <c r="M39" i="6" s="1"/>
  <c r="N39" i="6" s="1"/>
  <c r="L42" i="6"/>
  <c r="M42" i="6" s="1"/>
  <c r="N42" i="6" s="1"/>
  <c r="N52" i="6"/>
  <c r="L55" i="6"/>
  <c r="M55" i="6" s="1"/>
  <c r="L17" i="5"/>
  <c r="M17" i="5" s="1"/>
  <c r="N17" i="5" s="1"/>
  <c r="L9" i="5"/>
  <c r="M9" i="5" s="1"/>
  <c r="N9" i="5" s="1"/>
  <c r="L10" i="5"/>
  <c r="M10" i="5" s="1"/>
  <c r="L16" i="5"/>
  <c r="M16" i="5" s="1"/>
  <c r="L25" i="5"/>
  <c r="M25" i="5" s="1"/>
  <c r="N25" i="5" s="1"/>
  <c r="L2" i="5"/>
  <c r="M2" i="5" s="1"/>
  <c r="N2" i="5" s="1"/>
  <c r="L13" i="5"/>
  <c r="M13" i="5" s="1"/>
  <c r="N13" i="5"/>
  <c r="L5" i="5"/>
  <c r="M5" i="5" s="1"/>
  <c r="N5" i="5" s="1"/>
  <c r="L14" i="5"/>
  <c r="M14" i="5" s="1"/>
  <c r="N14" i="5" s="1"/>
  <c r="L23" i="5"/>
  <c r="M23" i="5" s="1"/>
  <c r="N23" i="5" s="1"/>
  <c r="L15" i="5"/>
  <c r="M15" i="5" s="1"/>
  <c r="N15" i="5" s="1"/>
  <c r="L12" i="5"/>
  <c r="M12" i="5" s="1"/>
  <c r="N12" i="5" s="1"/>
  <c r="L24" i="5"/>
  <c r="M24" i="5" s="1"/>
  <c r="N24" i="5" s="1"/>
  <c r="L7" i="5"/>
  <c r="M7" i="5" s="1"/>
  <c r="N7" i="5" s="1"/>
  <c r="N10" i="5"/>
  <c r="N19" i="5"/>
  <c r="L21" i="5"/>
  <c r="M21" i="5" s="1"/>
  <c r="N21" i="5"/>
  <c r="L8" i="5"/>
  <c r="M8" i="5" s="1"/>
  <c r="N8" i="5" s="1"/>
  <c r="L11" i="5"/>
  <c r="M11" i="5" s="1"/>
  <c r="N11" i="5" s="1"/>
  <c r="L20" i="5"/>
  <c r="M20" i="5" s="1"/>
  <c r="N20" i="5"/>
  <c r="L3" i="5"/>
  <c r="M3" i="5" s="1"/>
  <c r="N3" i="5" s="1"/>
  <c r="N18" i="5"/>
  <c r="L6" i="5"/>
  <c r="M6" i="5" s="1"/>
  <c r="N6" i="5" s="1"/>
  <c r="L18" i="5"/>
  <c r="M18" i="5" s="1"/>
  <c r="L4" i="5"/>
  <c r="M4" i="5" s="1"/>
  <c r="N4" i="5" s="1"/>
  <c r="N16" i="5"/>
  <c r="N22" i="5"/>
  <c r="J26" i="1"/>
  <c r="K26" i="1" s="1"/>
  <c r="H26" i="1"/>
  <c r="I26" i="1" s="1"/>
  <c r="J60" i="1"/>
  <c r="K60" i="1" s="1"/>
  <c r="H60" i="1"/>
  <c r="I60" i="1" s="1"/>
  <c r="J41" i="1"/>
  <c r="K41" i="1" s="1"/>
  <c r="H41" i="1"/>
  <c r="I41" i="1" s="1"/>
  <c r="J75" i="1"/>
  <c r="K75" i="1" s="1"/>
  <c r="H75" i="1"/>
  <c r="I75" i="1" s="1"/>
  <c r="J67" i="1"/>
  <c r="K67" i="1" s="1"/>
  <c r="H67" i="1"/>
  <c r="I67" i="1" s="1"/>
  <c r="J61" i="1"/>
  <c r="K61" i="1" s="1"/>
  <c r="H61" i="1"/>
  <c r="I61" i="1" s="1"/>
  <c r="J33" i="1"/>
  <c r="K33" i="1" s="1"/>
  <c r="H33" i="1"/>
  <c r="I33" i="1" s="1"/>
  <c r="J63" i="1"/>
  <c r="K63" i="1" s="1"/>
  <c r="H63" i="1"/>
  <c r="I63" i="1" s="1"/>
  <c r="J51" i="1"/>
  <c r="K51" i="1" s="1"/>
  <c r="H51" i="1"/>
  <c r="I51" i="1" s="1"/>
  <c r="J32" i="1"/>
  <c r="K32" i="1" s="1"/>
  <c r="H32" i="1"/>
  <c r="I32" i="1" s="1"/>
  <c r="J74" i="1"/>
  <c r="K74" i="1" s="1"/>
  <c r="H74" i="1"/>
  <c r="I74" i="1" s="1"/>
  <c r="J76" i="1"/>
  <c r="K76" i="1" s="1"/>
  <c r="H76" i="1"/>
  <c r="I76" i="1" s="1"/>
  <c r="J49" i="1"/>
  <c r="K49" i="1" s="1"/>
  <c r="H49" i="1"/>
  <c r="I49" i="1" s="1"/>
  <c r="J53" i="1"/>
  <c r="K53" i="1" s="1"/>
  <c r="H53" i="1"/>
  <c r="I53" i="1" s="1"/>
  <c r="J37" i="1"/>
  <c r="K37" i="1" s="1"/>
  <c r="H37" i="1"/>
  <c r="I37" i="1" s="1"/>
  <c r="J42" i="1"/>
  <c r="K42" i="1" s="1"/>
  <c r="H42" i="1"/>
  <c r="I42" i="1" s="1"/>
  <c r="J39" i="1"/>
  <c r="K39" i="1" s="1"/>
  <c r="H39" i="1"/>
  <c r="I39" i="1" s="1"/>
  <c r="J38" i="1"/>
  <c r="K38" i="1" s="1"/>
  <c r="H38" i="1"/>
  <c r="I38" i="1" s="1"/>
  <c r="J56" i="1"/>
  <c r="K56" i="1" s="1"/>
  <c r="H56" i="1"/>
  <c r="I56" i="1" s="1"/>
  <c r="J72" i="1"/>
  <c r="K72" i="1" s="1"/>
  <c r="H72" i="1"/>
  <c r="I72" i="1" s="1"/>
  <c r="J44" i="1"/>
  <c r="K44" i="1" s="1"/>
  <c r="H44" i="1"/>
  <c r="I44" i="1" s="1"/>
  <c r="J30" i="1"/>
  <c r="K30" i="1" s="1"/>
  <c r="H30" i="1"/>
  <c r="I30" i="1" s="1"/>
  <c r="J73" i="1"/>
  <c r="K73" i="1" s="1"/>
  <c r="H73" i="1"/>
  <c r="I73" i="1" s="1"/>
  <c r="J79" i="1"/>
  <c r="K79" i="1" s="1"/>
  <c r="H79" i="1"/>
  <c r="I79" i="1" s="1"/>
  <c r="J52" i="1"/>
  <c r="K52" i="1" s="1"/>
  <c r="H52" i="1"/>
  <c r="I52" i="1" s="1"/>
  <c r="J46" i="1"/>
  <c r="K46" i="1" s="1"/>
  <c r="H46" i="1"/>
  <c r="I46" i="1" s="1"/>
  <c r="J68" i="1"/>
  <c r="K68" i="1" s="1"/>
  <c r="H68" i="1"/>
  <c r="I68" i="1" s="1"/>
  <c r="J48" i="1"/>
  <c r="K48" i="1" s="1"/>
  <c r="H48" i="1"/>
  <c r="I48" i="1" s="1"/>
  <c r="J62" i="1"/>
  <c r="K62" i="1" s="1"/>
  <c r="H62" i="1"/>
  <c r="I62" i="1" s="1"/>
  <c r="J58" i="1"/>
  <c r="K58" i="1" s="1"/>
  <c r="H58" i="1"/>
  <c r="I58" i="1" s="1"/>
  <c r="J35" i="1"/>
  <c r="K35" i="1" s="1"/>
  <c r="H35" i="1"/>
  <c r="I35" i="1" s="1"/>
  <c r="J28" i="1"/>
  <c r="K28" i="1" s="1"/>
  <c r="H28" i="1"/>
  <c r="I28" i="1" s="1"/>
  <c r="J71" i="1"/>
  <c r="K71" i="1" s="1"/>
  <c r="H71" i="1"/>
  <c r="I71" i="1" s="1"/>
  <c r="J59" i="1"/>
  <c r="K59" i="1" s="1"/>
  <c r="H59" i="1"/>
  <c r="I59" i="1" s="1"/>
  <c r="J4" i="1"/>
  <c r="K4" i="1" s="1"/>
  <c r="H4" i="1"/>
  <c r="I4" i="1" s="1"/>
  <c r="J55" i="1"/>
  <c r="K55" i="1" s="1"/>
  <c r="H55" i="1"/>
  <c r="I55" i="1" s="1"/>
  <c r="J22" i="1"/>
  <c r="K22" i="1" s="1"/>
  <c r="H22" i="1"/>
  <c r="I22" i="1" s="1"/>
  <c r="J65" i="1"/>
  <c r="K65" i="1" s="1"/>
  <c r="H65" i="1"/>
  <c r="I65" i="1" s="1"/>
  <c r="J12" i="1"/>
  <c r="K12" i="1" s="1"/>
  <c r="H12" i="1"/>
  <c r="I12" i="1" s="1"/>
  <c r="J47" i="1"/>
  <c r="K47" i="1" s="1"/>
  <c r="H47" i="1"/>
  <c r="I47" i="1" s="1"/>
  <c r="J21" i="1"/>
  <c r="K21" i="1" s="1"/>
  <c r="H21" i="1"/>
  <c r="I21" i="1" s="1"/>
  <c r="J78" i="1"/>
  <c r="K78" i="1" s="1"/>
  <c r="H78" i="1"/>
  <c r="I78" i="1" s="1"/>
  <c r="J34" i="1"/>
  <c r="K34" i="1" s="1"/>
  <c r="H34" i="1"/>
  <c r="I34" i="1" s="1"/>
  <c r="J20" i="1"/>
  <c r="K20" i="1" s="1"/>
  <c r="H20" i="1"/>
  <c r="I20" i="1" s="1"/>
  <c r="J36" i="1"/>
  <c r="K36" i="1" s="1"/>
  <c r="H36" i="1"/>
  <c r="I36" i="1" s="1"/>
  <c r="J16" i="1"/>
  <c r="K16" i="1" s="1"/>
  <c r="H16" i="1"/>
  <c r="I16" i="1" s="1"/>
  <c r="J50" i="1"/>
  <c r="K50" i="1" s="1"/>
  <c r="H50" i="1"/>
  <c r="I50" i="1" s="1"/>
  <c r="J43" i="1"/>
  <c r="K43" i="1" s="1"/>
  <c r="H43" i="1"/>
  <c r="I43" i="1" s="1"/>
  <c r="J45" i="1"/>
  <c r="K45" i="1" s="1"/>
  <c r="H45" i="1"/>
  <c r="I45" i="1" s="1"/>
  <c r="J17" i="1"/>
  <c r="K17" i="1" s="1"/>
  <c r="H17" i="1"/>
  <c r="I17" i="1" s="1"/>
  <c r="J40" i="1"/>
  <c r="K40" i="1" s="1"/>
  <c r="H40" i="1"/>
  <c r="I40" i="1" s="1"/>
  <c r="J29" i="1"/>
  <c r="K29" i="1" s="1"/>
  <c r="H29" i="1"/>
  <c r="I29" i="1" s="1"/>
  <c r="J64" i="1"/>
  <c r="K64" i="1" s="1"/>
  <c r="H64" i="1"/>
  <c r="I64" i="1" s="1"/>
  <c r="J8" i="1"/>
  <c r="K8" i="1" s="1"/>
  <c r="H8" i="1"/>
  <c r="I8" i="1" s="1"/>
  <c r="J77" i="1"/>
  <c r="K77" i="1" s="1"/>
  <c r="L77" i="1" s="1"/>
  <c r="M77" i="1" s="1"/>
  <c r="H77" i="1"/>
  <c r="I77" i="1" s="1"/>
  <c r="J57" i="1"/>
  <c r="K57" i="1" s="1"/>
  <c r="H57" i="1"/>
  <c r="I57" i="1" s="1"/>
  <c r="J70" i="1"/>
  <c r="K70" i="1" s="1"/>
  <c r="H70" i="1"/>
  <c r="I70" i="1" s="1"/>
  <c r="J5" i="1"/>
  <c r="K5" i="1" s="1"/>
  <c r="H5" i="1"/>
  <c r="I5" i="1" s="1"/>
  <c r="J23" i="1"/>
  <c r="K23" i="1" s="1"/>
  <c r="H23" i="1"/>
  <c r="I23" i="1" s="1"/>
  <c r="J13" i="1"/>
  <c r="K13" i="1" s="1"/>
  <c r="H13" i="1"/>
  <c r="I13" i="1" s="1"/>
  <c r="J18" i="1"/>
  <c r="K18" i="1" s="1"/>
  <c r="H18" i="1"/>
  <c r="I18" i="1" s="1"/>
  <c r="J66" i="1"/>
  <c r="K66" i="1" s="1"/>
  <c r="H66" i="1"/>
  <c r="I66" i="1" s="1"/>
  <c r="J27" i="1"/>
  <c r="K27" i="1" s="1"/>
  <c r="H27" i="1"/>
  <c r="I27" i="1" s="1"/>
  <c r="J25" i="1"/>
  <c r="K25" i="1" s="1"/>
  <c r="H25" i="1"/>
  <c r="I25" i="1" s="1"/>
  <c r="J15" i="1"/>
  <c r="K15" i="1" s="1"/>
  <c r="H15" i="1"/>
  <c r="I15" i="1" s="1"/>
  <c r="J69" i="1"/>
  <c r="K69" i="1" s="1"/>
  <c r="H69" i="1"/>
  <c r="I69" i="1" s="1"/>
  <c r="J10" i="1"/>
  <c r="K10" i="1" s="1"/>
  <c r="H10" i="1"/>
  <c r="I10" i="1" s="1"/>
  <c r="J7" i="1"/>
  <c r="K7" i="1" s="1"/>
  <c r="H7" i="1"/>
  <c r="I7" i="1" s="1"/>
  <c r="J2" i="1"/>
  <c r="K2" i="1" s="1"/>
  <c r="H2" i="1"/>
  <c r="I2" i="1" s="1"/>
  <c r="J11" i="1"/>
  <c r="K11" i="1" s="1"/>
  <c r="L11" i="1" s="1"/>
  <c r="M11" i="1" s="1"/>
  <c r="H11" i="1"/>
  <c r="I11" i="1" s="1"/>
  <c r="J24" i="1"/>
  <c r="K24" i="1" s="1"/>
  <c r="H24" i="1"/>
  <c r="I24" i="1" s="1"/>
  <c r="J54" i="1"/>
  <c r="K54" i="1" s="1"/>
  <c r="H54" i="1"/>
  <c r="I54" i="1" s="1"/>
  <c r="J19" i="1"/>
  <c r="K19" i="1" s="1"/>
  <c r="H19" i="1"/>
  <c r="I19" i="1" s="1"/>
  <c r="J14" i="1"/>
  <c r="K14" i="1" s="1"/>
  <c r="H14" i="1"/>
  <c r="I14" i="1" s="1"/>
  <c r="J31" i="1"/>
  <c r="K31" i="1" s="1"/>
  <c r="H31" i="1"/>
  <c r="I31" i="1" s="1"/>
  <c r="J6" i="1"/>
  <c r="K6" i="1" s="1"/>
  <c r="H6" i="1"/>
  <c r="I6" i="1" s="1"/>
  <c r="J9" i="1"/>
  <c r="K9" i="1" s="1"/>
  <c r="H9" i="1"/>
  <c r="I9" i="1" s="1"/>
  <c r="J3" i="1"/>
  <c r="K3" i="1" s="1"/>
  <c r="H3" i="1"/>
  <c r="I3" i="1" s="1"/>
  <c r="L28" i="1" l="1"/>
  <c r="M28" i="1" s="1"/>
  <c r="L79" i="1"/>
  <c r="M79" i="1" s="1"/>
  <c r="L47" i="1"/>
  <c r="M47" i="1" s="1"/>
  <c r="L8" i="1"/>
  <c r="M8" i="1" s="1"/>
  <c r="N8" i="1" s="1"/>
  <c r="L24" i="1"/>
  <c r="M24" i="1" s="1"/>
  <c r="L44" i="1"/>
  <c r="M44" i="1" s="1"/>
  <c r="N44" i="1" s="1"/>
  <c r="L63" i="1"/>
  <c r="M63" i="1" s="1"/>
  <c r="N63" i="1" s="1"/>
  <c r="L14" i="1"/>
  <c r="M14" i="1" s="1"/>
  <c r="N14" i="1" s="1"/>
  <c r="L22" i="1"/>
  <c r="M22" i="1" s="1"/>
  <c r="N22" i="1" s="1"/>
  <c r="L49" i="1"/>
  <c r="M49" i="1" s="1"/>
  <c r="N49" i="1" s="1"/>
  <c r="L5" i="1"/>
  <c r="M5" i="1" s="1"/>
  <c r="N5" i="1" s="1"/>
  <c r="L42" i="1"/>
  <c r="M42" i="1" s="1"/>
  <c r="N42" i="1" s="1"/>
  <c r="L62" i="1"/>
  <c r="M62" i="1" s="1"/>
  <c r="N62" i="1" s="1"/>
  <c r="L19" i="1"/>
  <c r="M19" i="1" s="1"/>
  <c r="N19" i="1" s="1"/>
  <c r="L21" i="1"/>
  <c r="M21" i="1" s="1"/>
  <c r="N21" i="1" s="1"/>
  <c r="L65" i="1"/>
  <c r="M65" i="1" s="1"/>
  <c r="N65" i="1" s="1"/>
  <c r="L71" i="1"/>
  <c r="M71" i="1" s="1"/>
  <c r="N71" i="1" s="1"/>
  <c r="L52" i="1"/>
  <c r="M52" i="1" s="1"/>
  <c r="N52" i="1" s="1"/>
  <c r="L39" i="1"/>
  <c r="M39" i="1" s="1"/>
  <c r="N39" i="1" s="1"/>
  <c r="L51" i="1"/>
  <c r="M51" i="1" s="1"/>
  <c r="N51" i="1" s="1"/>
  <c r="L15" i="1"/>
  <c r="M15" i="1" s="1"/>
  <c r="L45" i="1"/>
  <c r="M45" i="1" s="1"/>
  <c r="N45" i="1" s="1"/>
  <c r="L67" i="1"/>
  <c r="M67" i="1" s="1"/>
  <c r="N67" i="1" s="1"/>
  <c r="L60" i="1"/>
  <c r="M60" i="1" s="1"/>
  <c r="N60" i="1" s="1"/>
  <c r="L75" i="1"/>
  <c r="M75" i="1" s="1"/>
  <c r="L70" i="1"/>
  <c r="M70" i="1" s="1"/>
  <c r="N70" i="1" s="1"/>
  <c r="L36" i="1"/>
  <c r="M36" i="1" s="1"/>
  <c r="N36" i="1" s="1"/>
  <c r="L69" i="1"/>
  <c r="M69" i="1" s="1"/>
  <c r="N69" i="1" s="1"/>
  <c r="L64" i="1"/>
  <c r="M64" i="1" s="1"/>
  <c r="N64" i="1" s="1"/>
  <c r="L17" i="1"/>
  <c r="M17" i="1" s="1"/>
  <c r="N17" i="1" s="1"/>
  <c r="L50" i="1"/>
  <c r="M50" i="1" s="1"/>
  <c r="N50" i="1" s="1"/>
  <c r="L20" i="1"/>
  <c r="M20" i="1" s="1"/>
  <c r="N20" i="1" s="1"/>
  <c r="L55" i="1"/>
  <c r="M55" i="1" s="1"/>
  <c r="N55" i="1" s="1"/>
  <c r="L48" i="1"/>
  <c r="M48" i="1" s="1"/>
  <c r="N48" i="1" s="1"/>
  <c r="L72" i="1"/>
  <c r="M72" i="1" s="1"/>
  <c r="N72" i="1" s="1"/>
  <c r="L76" i="1"/>
  <c r="M76" i="1" s="1"/>
  <c r="N76" i="1" s="1"/>
  <c r="L61" i="1"/>
  <c r="M61" i="1" s="1"/>
  <c r="N61" i="1" s="1"/>
  <c r="L41" i="1"/>
  <c r="M41" i="1" s="1"/>
  <c r="N41" i="1" s="1"/>
  <c r="L6" i="1"/>
  <c r="M6" i="1" s="1"/>
  <c r="N6" i="1" s="1"/>
  <c r="L13" i="1"/>
  <c r="M13" i="1" s="1"/>
  <c r="N13" i="1" s="1"/>
  <c r="L54" i="1"/>
  <c r="M54" i="1" s="1"/>
  <c r="N54" i="1" s="1"/>
  <c r="L23" i="1"/>
  <c r="M23" i="1" s="1"/>
  <c r="N23" i="1" s="1"/>
  <c r="L58" i="1"/>
  <c r="M58" i="1" s="1"/>
  <c r="N58" i="1" s="1"/>
  <c r="L30" i="1"/>
  <c r="M30" i="1" s="1"/>
  <c r="N30" i="1" s="1"/>
  <c r="L53" i="1"/>
  <c r="M53" i="1" s="1"/>
  <c r="N53" i="1" s="1"/>
  <c r="L3" i="1"/>
  <c r="M3" i="1" s="1"/>
  <c r="N3" i="1" s="1"/>
  <c r="N24" i="1"/>
  <c r="N15" i="1"/>
  <c r="L66" i="1"/>
  <c r="M66" i="1" s="1"/>
  <c r="N66" i="1" s="1"/>
  <c r="N77" i="1"/>
  <c r="L16" i="1"/>
  <c r="M16" i="1" s="1"/>
  <c r="N16" i="1" s="1"/>
  <c r="N47" i="1"/>
  <c r="N28" i="1"/>
  <c r="N79" i="1"/>
  <c r="L4" i="1"/>
  <c r="M4" i="1" s="1"/>
  <c r="N4" i="1" s="1"/>
  <c r="L68" i="1"/>
  <c r="M68" i="1" s="1"/>
  <c r="N68" i="1" s="1"/>
  <c r="L56" i="1"/>
  <c r="M56" i="1" s="1"/>
  <c r="N56" i="1" s="1"/>
  <c r="L74" i="1"/>
  <c r="M74" i="1" s="1"/>
  <c r="N74" i="1" s="1"/>
  <c r="L27" i="1"/>
  <c r="M27" i="1" s="1"/>
  <c r="N27" i="1" s="1"/>
  <c r="L31" i="1"/>
  <c r="M31" i="1" s="1"/>
  <c r="N31" i="1" s="1"/>
  <c r="L29" i="1"/>
  <c r="M29" i="1" s="1"/>
  <c r="N29" i="1" s="1"/>
  <c r="L33" i="1"/>
  <c r="M33" i="1" s="1"/>
  <c r="N33" i="1" s="1"/>
  <c r="L2" i="1"/>
  <c r="M2" i="1" s="1"/>
  <c r="N2" i="1" s="1"/>
  <c r="L57" i="1"/>
  <c r="M57" i="1" s="1"/>
  <c r="N57" i="1" s="1"/>
  <c r="L7" i="1"/>
  <c r="M7" i="1" s="1"/>
  <c r="N7" i="1" s="1"/>
  <c r="L34" i="1"/>
  <c r="M34" i="1" s="1"/>
  <c r="N34" i="1" s="1"/>
  <c r="L9" i="1"/>
  <c r="M9" i="1" s="1"/>
  <c r="N9" i="1" s="1"/>
  <c r="L18" i="1"/>
  <c r="M18" i="1" s="1"/>
  <c r="N18" i="1" s="1"/>
  <c r="L78" i="1"/>
  <c r="M78" i="1" s="1"/>
  <c r="N78" i="1" s="1"/>
  <c r="L59" i="1"/>
  <c r="M59" i="1" s="1"/>
  <c r="N59" i="1"/>
  <c r="L46" i="1"/>
  <c r="M46" i="1" s="1"/>
  <c r="N46" i="1" s="1"/>
  <c r="L38" i="1"/>
  <c r="M38" i="1" s="1"/>
  <c r="N38" i="1" s="1"/>
  <c r="L32" i="1"/>
  <c r="M32" i="1" s="1"/>
  <c r="N32" i="1" s="1"/>
  <c r="N11" i="1"/>
  <c r="L10" i="1"/>
  <c r="M10" i="1" s="1"/>
  <c r="N10" i="1" s="1"/>
  <c r="L25" i="1"/>
  <c r="M25" i="1" s="1"/>
  <c r="N25" i="1" s="1"/>
  <c r="L40" i="1"/>
  <c r="M40" i="1" s="1"/>
  <c r="N40" i="1" s="1"/>
  <c r="L43" i="1"/>
  <c r="M43" i="1" s="1"/>
  <c r="N43" i="1" s="1"/>
  <c r="N75" i="1"/>
  <c r="L26" i="1"/>
  <c r="M26" i="1" s="1"/>
  <c r="N26" i="1" s="1"/>
  <c r="L12" i="1"/>
  <c r="M12" i="1" s="1"/>
  <c r="N12" i="1" s="1"/>
  <c r="L35" i="1"/>
  <c r="M35" i="1" s="1"/>
  <c r="N35" i="1" s="1"/>
  <c r="L73" i="1"/>
  <c r="M73" i="1" s="1"/>
  <c r="N73" i="1" s="1"/>
  <c r="L37" i="1"/>
  <c r="M37" i="1" s="1"/>
  <c r="N37" i="1" s="1"/>
</calcChain>
</file>

<file path=xl/sharedStrings.xml><?xml version="1.0" encoding="utf-8"?>
<sst xmlns="http://schemas.openxmlformats.org/spreadsheetml/2006/main" count="534" uniqueCount="119">
  <si>
    <t>School</t>
  </si>
  <si>
    <t>League</t>
  </si>
  <si>
    <t>CBED</t>
  </si>
  <si>
    <t>Rank</t>
  </si>
  <si>
    <t>SS Div</t>
  </si>
  <si>
    <t>Econ</t>
  </si>
  <si>
    <t>Eng L</t>
  </si>
  <si>
    <t>ENG L%</t>
  </si>
  <si>
    <t>ADJ</t>
  </si>
  <si>
    <t>Econ-Eng%</t>
  </si>
  <si>
    <t>Ec-En Num</t>
  </si>
  <si>
    <t>%Econ in ADJ</t>
  </si>
  <si>
    <t>Pov^2</t>
  </si>
  <si>
    <t>R3</t>
  </si>
  <si>
    <t>Adj XC</t>
  </si>
  <si>
    <t>Adj T&amp;F</t>
  </si>
  <si>
    <t>Arcadia High School</t>
  </si>
  <si>
    <t>Pacific</t>
  </si>
  <si>
    <t>Diamond Bar High School</t>
  </si>
  <si>
    <t>Mt. Baldy</t>
  </si>
  <si>
    <t>California High School</t>
  </si>
  <si>
    <t>Del Rio</t>
  </si>
  <si>
    <t>Bell Gardens High School</t>
  </si>
  <si>
    <t>Almont</t>
  </si>
  <si>
    <t>La Serna High School</t>
  </si>
  <si>
    <t>Schurr High School</t>
  </si>
  <si>
    <t>Montebello High School</t>
  </si>
  <si>
    <t>Walnut High School</t>
  </si>
  <si>
    <t>Hacienda</t>
  </si>
  <si>
    <t>Glendora High School</t>
  </si>
  <si>
    <t>Palomares</t>
  </si>
  <si>
    <t>Alhambra High School</t>
  </si>
  <si>
    <t>Claremont High School</t>
  </si>
  <si>
    <t>El Rancho High School</t>
  </si>
  <si>
    <t>Santa Fe High School</t>
  </si>
  <si>
    <t>Mark Keppel High School</t>
  </si>
  <si>
    <t>West Covina High School</t>
  </si>
  <si>
    <t>Arroyo High School</t>
  </si>
  <si>
    <t>Mission Valley</t>
  </si>
  <si>
    <t>San Gabriel High School</t>
  </si>
  <si>
    <t>Rowland High School</t>
  </si>
  <si>
    <t>Valle Vista</t>
  </si>
  <si>
    <t>La Mirada High School</t>
  </si>
  <si>
    <t>Suburban</t>
  </si>
  <si>
    <t>Temple City High School</t>
  </si>
  <si>
    <t>Rio Hondo</t>
  </si>
  <si>
    <t>Bonita High School</t>
  </si>
  <si>
    <t>Sierra Vista High School</t>
  </si>
  <si>
    <t>Montview</t>
  </si>
  <si>
    <t>Nogales High School</t>
  </si>
  <si>
    <t>Whittier High School</t>
  </si>
  <si>
    <t>Damien High School (B)</t>
  </si>
  <si>
    <t>Baseline</t>
  </si>
  <si>
    <t>Rosemead High School</t>
  </si>
  <si>
    <t>Baldwin Park High School</t>
  </si>
  <si>
    <t>El Monte High School</t>
  </si>
  <si>
    <t>Pasadena High School</t>
  </si>
  <si>
    <t>Garey High School</t>
  </si>
  <si>
    <t>Miramonte</t>
  </si>
  <si>
    <t>Gabrielino High School</t>
  </si>
  <si>
    <t>Los Altos High School</t>
  </si>
  <si>
    <t>Monrovia High School</t>
  </si>
  <si>
    <t>Diamond Ranch High School</t>
  </si>
  <si>
    <t>South Hills High School</t>
  </si>
  <si>
    <t>Charter Oak High School</t>
  </si>
  <si>
    <t>Wilson High School</t>
  </si>
  <si>
    <t>South Pasadena High School</t>
  </si>
  <si>
    <t>John Glenn High School</t>
  </si>
  <si>
    <t>La Canada High School</t>
  </si>
  <si>
    <t>San Dimas High School</t>
  </si>
  <si>
    <t>St. Francis High School (B)</t>
  </si>
  <si>
    <t>Mission</t>
  </si>
  <si>
    <t>Mountain View High School</t>
  </si>
  <si>
    <t>Bishop Amat High School</t>
  </si>
  <si>
    <t>Cam Del Rey</t>
  </si>
  <si>
    <t>Pioneer High School</t>
  </si>
  <si>
    <t>South El Monte High School</t>
  </si>
  <si>
    <t>Azusa High School</t>
  </si>
  <si>
    <t>Covina High School</t>
  </si>
  <si>
    <t>Northview High School</t>
  </si>
  <si>
    <t>Pomona High School</t>
  </si>
  <si>
    <t>La Puente High School</t>
  </si>
  <si>
    <t>San Marino High School</t>
  </si>
  <si>
    <t>Gladstone High School</t>
  </si>
  <si>
    <t>Marshall Fund. High School</t>
  </si>
  <si>
    <t>Workman High School</t>
  </si>
  <si>
    <t>St. Lucy's Priory (G)</t>
  </si>
  <si>
    <t>Bassett High School</t>
  </si>
  <si>
    <t>Ganesha High School</t>
  </si>
  <si>
    <t>Southlands Christian High School</t>
  </si>
  <si>
    <t>San Juaquin</t>
  </si>
  <si>
    <t>Muir High School</t>
  </si>
  <si>
    <t>Duarte High School</t>
  </si>
  <si>
    <t>Edgewood High School</t>
  </si>
  <si>
    <t>Flintridge Sacred Heart (G)</t>
  </si>
  <si>
    <t>Don Bosco Tech High School (B)</t>
  </si>
  <si>
    <t>Mayfield School (G)</t>
  </si>
  <si>
    <t>Prep</t>
  </si>
  <si>
    <t>La Salle High School</t>
  </si>
  <si>
    <t>Westridge School (G)</t>
  </si>
  <si>
    <t>St. Paul High School</t>
  </si>
  <si>
    <t>Blair High School</t>
  </si>
  <si>
    <t>Maranatha High School</t>
  </si>
  <si>
    <t>Olympic</t>
  </si>
  <si>
    <t>Ramona Convent School (G)</t>
  </si>
  <si>
    <t>Horizon</t>
  </si>
  <si>
    <t>Cantwell/SHM High School</t>
  </si>
  <si>
    <t>Pomona Catholic High (G)</t>
  </si>
  <si>
    <t>San Gabriel Mission High School (G)</t>
  </si>
  <si>
    <t>Webb School</t>
  </si>
  <si>
    <t>Flintridge Preparatory School</t>
  </si>
  <si>
    <t>Polytechnic School</t>
  </si>
  <si>
    <t>Alverno High School (G)</t>
  </si>
  <si>
    <t>SGV Demographically Adjusted Division 1</t>
  </si>
  <si>
    <t>Adj Rank</t>
  </si>
  <si>
    <t>SGV Demographically Adjusted Division 2</t>
  </si>
  <si>
    <t>Flintridge Sacred Heart School (G)</t>
  </si>
  <si>
    <t>SGV Demographically Adjusted Division 3</t>
  </si>
  <si>
    <t>Pomona Catholic High School 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</si>
</sst>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indexed="8"/>
      <name val="Verdana"/>
    </font>
    <font>
      <sz val="13"/>
      <color indexed="8"/>
      <name val="Verdana"/>
      <family val="2"/>
    </font>
    <font>
      <b/>
      <sz val="10"/>
      <color indexed="8"/>
      <name val="Verdana"/>
      <family val="2"/>
    </font>
    <font>
      <sz val="12"/>
      <color indexed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2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9"/>
      </bottom>
      <diagonal/>
    </border>
    <border>
      <left style="thin">
        <color indexed="10"/>
      </left>
      <right style="thin">
        <color indexed="19"/>
      </right>
      <top style="thin">
        <color indexed="10"/>
      </top>
      <bottom style="thin">
        <color indexed="10"/>
      </bottom>
      <diagonal/>
    </border>
    <border>
      <left style="thin">
        <color indexed="19"/>
      </left>
      <right style="thin">
        <color indexed="10"/>
      </right>
      <top style="thin">
        <color indexed="19"/>
      </top>
      <bottom style="thin">
        <color indexed="19"/>
      </bottom>
      <diagonal/>
    </border>
    <border>
      <left style="thin">
        <color indexed="10"/>
      </left>
      <right style="thin">
        <color indexed="10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9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1"/>
      </bottom>
      <diagonal/>
    </border>
    <border>
      <left style="thin">
        <color indexed="20"/>
      </left>
      <right style="thin">
        <color indexed="21"/>
      </right>
      <top style="thin">
        <color indexed="21"/>
      </top>
      <bottom style="thin">
        <color indexed="20"/>
      </bottom>
      <diagonal/>
    </border>
    <border>
      <left style="thin">
        <color indexed="21"/>
      </left>
      <right style="thin">
        <color indexed="20"/>
      </right>
      <top style="thin">
        <color indexed="21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1"/>
      </top>
      <bottom style="thin">
        <color indexed="20"/>
      </bottom>
      <diagonal/>
    </border>
    <border>
      <left style="thin">
        <color indexed="20"/>
      </left>
      <right style="thin">
        <color indexed="21"/>
      </right>
      <top style="thin">
        <color indexed="20"/>
      </top>
      <bottom style="thin">
        <color indexed="20"/>
      </bottom>
      <diagonal/>
    </border>
    <border>
      <left style="thin">
        <color indexed="21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</borders>
  <cellStyleXfs count="1">
    <xf numFmtId="0" fontId="0" fillId="0" borderId="0" applyNumberFormat="0" applyFill="0" applyBorder="0" applyProtection="0"/>
  </cellStyleXfs>
  <cellXfs count="60">
    <xf numFmtId="0" fontId="0" fillId="0" borderId="0" xfId="0" applyFont="1" applyAlignment="1"/>
    <xf numFmtId="0" fontId="0" fillId="0" borderId="0" xfId="0" applyNumberFormat="1" applyFont="1" applyAlignment="1"/>
    <xf numFmtId="49" fontId="0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0" fillId="2" borderId="2" xfId="0" applyNumberFormat="1" applyFont="1" applyFill="1" applyBorder="1" applyAlignment="1"/>
    <xf numFmtId="49" fontId="0" fillId="3" borderId="2" xfId="0" applyNumberFormat="1" applyFont="1" applyFill="1" applyBorder="1" applyAlignment="1"/>
    <xf numFmtId="49" fontId="0" fillId="2" borderId="3" xfId="0" applyNumberFormat="1" applyFont="1" applyFill="1" applyBorder="1" applyAlignment="1"/>
    <xf numFmtId="49" fontId="0" fillId="2" borderId="4" xfId="0" applyNumberFormat="1" applyFont="1" applyFill="1" applyBorder="1" applyAlignment="1"/>
    <xf numFmtId="49" fontId="3" fillId="4" borderId="1" xfId="0" applyNumberFormat="1" applyFont="1" applyFill="1" applyBorder="1" applyAlignment="1">
      <alignment vertical="top" wrapText="1"/>
    </xf>
    <xf numFmtId="49" fontId="0" fillId="4" borderId="1" xfId="0" applyNumberFormat="1" applyFont="1" applyFill="1" applyBorder="1" applyAlignment="1">
      <alignment horizontal="left"/>
    </xf>
    <xf numFmtId="0" fontId="0" fillId="4" borderId="1" xfId="0" applyNumberFormat="1" applyFont="1" applyFill="1" applyBorder="1" applyAlignment="1"/>
    <xf numFmtId="0" fontId="3" fillId="4" borderId="1" xfId="0" applyNumberFormat="1" applyFont="1" applyFill="1" applyBorder="1" applyAlignment="1">
      <alignment horizontal="center" vertical="top" wrapText="1"/>
    </xf>
    <xf numFmtId="0" fontId="0" fillId="4" borderId="3" xfId="0" applyNumberFormat="1" applyFont="1" applyFill="1" applyBorder="1" applyAlignment="1"/>
    <xf numFmtId="0" fontId="0" fillId="4" borderId="4" xfId="0" applyNumberFormat="1" applyFont="1" applyFill="1" applyBorder="1" applyAlignment="1"/>
    <xf numFmtId="0" fontId="0" fillId="5" borderId="3" xfId="0" applyNumberFormat="1" applyFont="1" applyFill="1" applyBorder="1" applyAlignment="1"/>
    <xf numFmtId="0" fontId="0" fillId="6" borderId="5" xfId="0" applyNumberFormat="1" applyFont="1" applyFill="1" applyBorder="1" applyAlignment="1"/>
    <xf numFmtId="0" fontId="0" fillId="7" borderId="3" xfId="0" applyNumberFormat="1" applyFont="1" applyFill="1" applyBorder="1" applyAlignment="1"/>
    <xf numFmtId="0" fontId="0" fillId="8" borderId="5" xfId="0" applyNumberFormat="1" applyFont="1" applyFill="1" applyBorder="1" applyAlignment="1"/>
    <xf numFmtId="0" fontId="0" fillId="9" borderId="3" xfId="0" applyNumberFormat="1" applyFont="1" applyFill="1" applyBorder="1" applyAlignment="1"/>
    <xf numFmtId="0" fontId="3" fillId="10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/>
    <xf numFmtId="0" fontId="0" fillId="4" borderId="1" xfId="0" applyFont="1" applyFill="1" applyBorder="1" applyAlignment="1"/>
    <xf numFmtId="49" fontId="0" fillId="4" borderId="6" xfId="0" applyNumberFormat="1" applyFont="1" applyFill="1" applyBorder="1" applyAlignment="1">
      <alignment horizontal="left"/>
    </xf>
    <xf numFmtId="0" fontId="0" fillId="4" borderId="6" xfId="0" applyNumberFormat="1" applyFont="1" applyFill="1" applyBorder="1" applyAlignment="1"/>
    <xf numFmtId="49" fontId="3" fillId="4" borderId="7" xfId="0" applyNumberFormat="1" applyFont="1" applyFill="1" applyBorder="1" applyAlignment="1">
      <alignment vertical="top" wrapText="1"/>
    </xf>
    <xf numFmtId="49" fontId="0" fillId="4" borderId="8" xfId="0" applyNumberFormat="1" applyFont="1" applyFill="1" applyBorder="1" applyAlignment="1">
      <alignment horizontal="left"/>
    </xf>
    <xf numFmtId="0" fontId="0" fillId="4" borderId="9" xfId="0" applyNumberFormat="1" applyFont="1" applyFill="1" applyBorder="1" applyAlignment="1"/>
    <xf numFmtId="0" fontId="0" fillId="4" borderId="10" xfId="0" applyNumberFormat="1" applyFont="1" applyFill="1" applyBorder="1" applyAlignment="1"/>
    <xf numFmtId="49" fontId="0" fillId="4" borderId="11" xfId="0" applyNumberFormat="1" applyFont="1" applyFill="1" applyBorder="1" applyAlignment="1">
      <alignment horizontal="left"/>
    </xf>
    <xf numFmtId="0" fontId="0" fillId="4" borderId="11" xfId="0" applyNumberFormat="1" applyFont="1" applyFill="1" applyBorder="1" applyAlignment="1"/>
    <xf numFmtId="0" fontId="0" fillId="4" borderId="1" xfId="0" applyNumberFormat="1" applyFont="1" applyFill="1" applyBorder="1" applyAlignment="1">
      <alignment horizontal="left"/>
    </xf>
    <xf numFmtId="0" fontId="0" fillId="8" borderId="5" xfId="0" applyFont="1" applyFill="1" applyBorder="1" applyAlignment="1"/>
    <xf numFmtId="0" fontId="0" fillId="4" borderId="12" xfId="0" applyFont="1" applyFill="1" applyBorder="1" applyAlignment="1"/>
    <xf numFmtId="0" fontId="0" fillId="4" borderId="13" xfId="0" applyFont="1" applyFill="1" applyBorder="1" applyAlignment="1">
      <alignment horizontal="left"/>
    </xf>
    <xf numFmtId="0" fontId="0" fillId="4" borderId="13" xfId="0" applyFont="1" applyFill="1" applyBorder="1" applyAlignment="1"/>
    <xf numFmtId="0" fontId="0" fillId="4" borderId="4" xfId="0" applyFont="1" applyFill="1" applyBorder="1" applyAlignment="1"/>
    <xf numFmtId="0" fontId="0" fillId="4" borderId="5" xfId="0" applyFont="1" applyFill="1" applyBorder="1" applyAlignment="1"/>
    <xf numFmtId="0" fontId="3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/>
    </xf>
    <xf numFmtId="0" fontId="0" fillId="4" borderId="3" xfId="0" applyFont="1" applyFill="1" applyBorder="1" applyAlignment="1"/>
    <xf numFmtId="0" fontId="0" fillId="4" borderId="14" xfId="0" applyFont="1" applyFill="1" applyBorder="1" applyAlignment="1"/>
    <xf numFmtId="0" fontId="0" fillId="4" borderId="15" xfId="0" applyFont="1" applyFill="1" applyBorder="1" applyAlignment="1"/>
    <xf numFmtId="0" fontId="0" fillId="4" borderId="16" xfId="0" applyFont="1" applyFill="1" applyBorder="1" applyAlignment="1"/>
    <xf numFmtId="0" fontId="0" fillId="0" borderId="0" xfId="0" applyNumberFormat="1" applyFont="1" applyAlignment="1"/>
    <xf numFmtId="49" fontId="0" fillId="3" borderId="17" xfId="0" applyNumberFormat="1" applyFont="1" applyFill="1" applyBorder="1" applyAlignment="1"/>
    <xf numFmtId="49" fontId="0" fillId="11" borderId="18" xfId="0" applyNumberFormat="1" applyFont="1" applyFill="1" applyBorder="1" applyAlignment="1"/>
    <xf numFmtId="49" fontId="0" fillId="0" borderId="19" xfId="0" applyNumberFormat="1" applyFont="1" applyBorder="1" applyAlignment="1"/>
    <xf numFmtId="0" fontId="0" fillId="0" borderId="20" xfId="0" applyNumberFormat="1" applyFont="1" applyBorder="1" applyAlignment="1"/>
    <xf numFmtId="49" fontId="0" fillId="11" borderId="21" xfId="0" applyNumberFormat="1" applyFont="1" applyFill="1" applyBorder="1" applyAlignment="1"/>
    <xf numFmtId="49" fontId="0" fillId="0" borderId="22" xfId="0" applyNumberFormat="1" applyFont="1" applyBorder="1" applyAlignment="1"/>
    <xf numFmtId="0" fontId="0" fillId="0" borderId="23" xfId="0" applyNumberFormat="1" applyFont="1" applyBorder="1" applyAlignment="1"/>
    <xf numFmtId="0" fontId="0" fillId="0" borderId="23" xfId="0" applyFont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0" fillId="3" borderId="17" xfId="0" applyNumberFormat="1" applyFont="1" applyFill="1" applyBorder="1" applyAlignment="1">
      <alignment horizontal="left"/>
    </xf>
    <xf numFmtId="49" fontId="0" fillId="0" borderId="19" xfId="0" applyNumberFormat="1" applyFont="1" applyBorder="1" applyAlignment="1">
      <alignment horizontal="left"/>
    </xf>
    <xf numFmtId="0" fontId="0" fillId="0" borderId="20" xfId="0" applyFont="1" applyBorder="1" applyAlignment="1"/>
    <xf numFmtId="49" fontId="0" fillId="0" borderId="22" xfId="0" applyNumberFormat="1" applyFont="1" applyBorder="1" applyAlignment="1">
      <alignment horizontal="left"/>
    </xf>
    <xf numFmtId="0" fontId="0" fillId="0" borderId="22" xfId="0" applyNumberFormat="1" applyFont="1" applyBorder="1" applyAlignment="1">
      <alignment horizontal="left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AAAAA"/>
      <rgbColor rgb="FFBDC0BF"/>
      <rgbColor rgb="FFFFFFFF"/>
      <rgbColor rgb="FFB8CCE4"/>
      <rgbColor rgb="FFFBCAA2"/>
      <rgbColor rgb="FFD6E3BC"/>
      <rgbColor rgb="FFA5D5E2"/>
      <rgbColor rgb="FFE5B8B7"/>
      <rgbColor rgb="FFDFA7A6"/>
      <rgbColor rgb="FFDDDDDD"/>
      <rgbColor rgb="FFA5A5A5"/>
      <rgbColor rgb="FF3F3F3F"/>
      <rgbColor rgb="FFDBDBDB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286344</xdr:colOff>
      <xdr:row>79</xdr:row>
      <xdr:rowOff>142176</xdr:rowOff>
    </xdr:from>
    <xdr:to>
      <xdr:col>1</xdr:col>
      <xdr:colOff>756861</xdr:colOff>
      <xdr:row>89</xdr:row>
      <xdr:rowOff>51115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6344" y="15191676"/>
          <a:ext cx="2388218" cy="181394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CBED = Enrollment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Econ = % Economically Disadvantaged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Eng L + % English Learners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ADJ = CBED - % Eng L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Column J: CBED - 50% of  Econ &gt; 28%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Column K: Col J - 50% of Eng L &gt; 8%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R2 Col H: - 100% EL + 25% of Econ - EL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286344</xdr:colOff>
      <xdr:row>25</xdr:row>
      <xdr:rowOff>142176</xdr:rowOff>
    </xdr:from>
    <xdr:to>
      <xdr:col>1</xdr:col>
      <xdr:colOff>756861</xdr:colOff>
      <xdr:row>35</xdr:row>
      <xdr:rowOff>51115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3FDD3D18-8A18-8444-A756-8A30255A2A3F}"/>
            </a:ext>
          </a:extLst>
        </xdr:cNvPr>
        <xdr:cNvSpPr txBox="1"/>
      </xdr:nvSpPr>
      <xdr:spPr>
        <a:xfrm>
          <a:off x="286344" y="15191676"/>
          <a:ext cx="2388217" cy="181393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CBED = Enrollment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Econ = % Economically Disadvantaged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Eng L + % English Learners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ADJ = CBED - % Eng L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Column J: CBED - 50% of  Econ &gt; 28%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Column K: Col J - 50% of Eng L &gt; 8%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R2 Col H: - 100% EL + 25% of Econ - EL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286344</xdr:colOff>
      <xdr:row>55</xdr:row>
      <xdr:rowOff>142176</xdr:rowOff>
    </xdr:from>
    <xdr:to>
      <xdr:col>1</xdr:col>
      <xdr:colOff>756861</xdr:colOff>
      <xdr:row>65</xdr:row>
      <xdr:rowOff>51115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DE03A09E-CE01-E342-8767-C3F2322052DF}"/>
            </a:ext>
          </a:extLst>
        </xdr:cNvPr>
        <xdr:cNvSpPr txBox="1"/>
      </xdr:nvSpPr>
      <xdr:spPr>
        <a:xfrm>
          <a:off x="286344" y="15191676"/>
          <a:ext cx="2388217" cy="181393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square" lIns="45718" tIns="45718" rIns="45718" bIns="45718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CBED = Enrollment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Econ = % Economically Disadvantaged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Eng L + % English Learners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ADJ = CBED - % Eng L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Column J: CBED - 50% of  Econ &gt; 28%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Column K: Col J - 50% of Eng L &gt; 8%</a:t>
          </a: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1100" b="0" i="0" u="none" strike="noStrike" cap="none" spc="0" baseline="0">
            <a:ln>
              <a:noFill/>
            </a:ln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100" b="0" i="0" u="none" strike="noStrike" cap="none" spc="0" baseline="0">
              <a:ln>
                <a:noFill/>
              </a:ln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R2 Col H: - 100% EL + 25% of Econ - EL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04"/>
  <sheetViews>
    <sheetView showGridLines="0" workbookViewId="0">
      <pane ySplit="1" topLeftCell="A2" activePane="bottomLeft" state="frozen"/>
      <selection pane="bottomLeft" sqref="A1:P25"/>
    </sheetView>
  </sheetViews>
  <sheetFormatPr baseColWidth="10" defaultColWidth="10.83203125" defaultRowHeight="13" customHeight="1" x14ac:dyDescent="0.15"/>
  <cols>
    <col min="1" max="1" width="25.1640625" style="1" customWidth="1"/>
    <col min="2" max="2" width="12.5" style="1" customWidth="1"/>
    <col min="3" max="3" width="7" style="1" customWidth="1"/>
    <col min="4" max="4" width="10.83203125" style="1" hidden="1" customWidth="1"/>
    <col min="5" max="6" width="7" style="1" customWidth="1"/>
    <col min="7" max="7" width="5.5" style="1" customWidth="1"/>
    <col min="8" max="14" width="10.83203125" style="1" hidden="1" customWidth="1"/>
    <col min="15" max="15" width="6.5" style="1" customWidth="1"/>
    <col min="16" max="16" width="7.5" style="1" customWidth="1"/>
    <col min="17" max="256" width="10.83203125" style="1" customWidth="1"/>
  </cols>
  <sheetData>
    <row r="1" spans="1:16" ht="15" customHeight="1" x14ac:dyDescent="0.1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7" t="s">
        <v>15</v>
      </c>
    </row>
    <row r="2" spans="1:16" ht="15" customHeight="1" x14ac:dyDescent="0.15">
      <c r="A2" s="8" t="s">
        <v>31</v>
      </c>
      <c r="B2" s="9" t="s">
        <v>23</v>
      </c>
      <c r="C2" s="10">
        <v>2450</v>
      </c>
      <c r="D2" s="11">
        <v>14</v>
      </c>
      <c r="E2" s="10">
        <v>2</v>
      </c>
      <c r="F2" s="10">
        <v>72</v>
      </c>
      <c r="G2" s="10">
        <v>16</v>
      </c>
      <c r="H2" s="12">
        <f>G2*0.01</f>
        <v>0.16</v>
      </c>
      <c r="I2" s="13">
        <f>C2-(C2*H2)</f>
        <v>2058</v>
      </c>
      <c r="J2" s="13">
        <f>(F2-G2)*0.01</f>
        <v>0.56000000000000005</v>
      </c>
      <c r="K2" s="13">
        <f>J2*C2</f>
        <v>1372.0000000000002</v>
      </c>
      <c r="L2" s="13">
        <f>K2/I2</f>
        <v>0.66666666666666674</v>
      </c>
      <c r="M2" s="13">
        <f>L2^2</f>
        <v>0.44444444444444453</v>
      </c>
      <c r="N2" s="13">
        <f>I2-(K2*M2)</f>
        <v>1448.2222222222222</v>
      </c>
      <c r="O2" s="14">
        <v>18</v>
      </c>
      <c r="P2" s="15">
        <v>18</v>
      </c>
    </row>
    <row r="3" spans="1:16" ht="15" customHeight="1" x14ac:dyDescent="0.15">
      <c r="A3" s="8" t="s">
        <v>16</v>
      </c>
      <c r="B3" s="9" t="s">
        <v>17</v>
      </c>
      <c r="C3" s="10">
        <v>3309</v>
      </c>
      <c r="D3" s="11">
        <v>1</v>
      </c>
      <c r="E3" s="10">
        <v>1</v>
      </c>
      <c r="F3" s="10">
        <v>23</v>
      </c>
      <c r="G3" s="10">
        <v>7</v>
      </c>
      <c r="H3" s="12">
        <f>G3*0.01</f>
        <v>7.0000000000000007E-2</v>
      </c>
      <c r="I3" s="13">
        <f>C3-(C3*H3)</f>
        <v>3077.37</v>
      </c>
      <c r="J3" s="13">
        <f>(F3-G3)*0.01</f>
        <v>0.16</v>
      </c>
      <c r="K3" s="13">
        <f>J3*C3</f>
        <v>529.44000000000005</v>
      </c>
      <c r="L3" s="13">
        <f>K3/I3</f>
        <v>0.17204301075268819</v>
      </c>
      <c r="M3" s="13">
        <f>L3^2</f>
        <v>2.9598797548849583E-2</v>
      </c>
      <c r="N3" s="13">
        <f>I3-(K3*M3)</f>
        <v>3061.6992126257369</v>
      </c>
      <c r="O3" s="14">
        <v>1</v>
      </c>
      <c r="P3" s="15">
        <v>1</v>
      </c>
    </row>
    <row r="4" spans="1:16" ht="15" customHeight="1" x14ac:dyDescent="0.15">
      <c r="A4" s="8" t="s">
        <v>73</v>
      </c>
      <c r="B4" s="9" t="s">
        <v>74</v>
      </c>
      <c r="C4" s="10">
        <v>1340</v>
      </c>
      <c r="D4" s="11">
        <v>38</v>
      </c>
      <c r="E4" s="10">
        <v>4</v>
      </c>
      <c r="F4" s="21"/>
      <c r="G4" s="10">
        <v>-15</v>
      </c>
      <c r="H4" s="12">
        <f>G4*0.01</f>
        <v>-0.15</v>
      </c>
      <c r="I4" s="13">
        <f>C4-(C4*H4)</f>
        <v>1541</v>
      </c>
      <c r="J4" s="13">
        <f>(F4-G4)*0.01</f>
        <v>0.15</v>
      </c>
      <c r="K4" s="13">
        <f>J4*C4</f>
        <v>201</v>
      </c>
      <c r="L4" s="13">
        <f>K4/I4</f>
        <v>0.13043478260869565</v>
      </c>
      <c r="M4" s="13">
        <f>L4^2</f>
        <v>1.7013232514177693E-2</v>
      </c>
      <c r="N4" s="13">
        <f>I4-(K4*M4)</f>
        <v>1537.5803402646502</v>
      </c>
      <c r="O4" s="14">
        <v>16</v>
      </c>
      <c r="P4" s="15">
        <v>16</v>
      </c>
    </row>
    <row r="5" spans="1:16" ht="15" customHeight="1" x14ac:dyDescent="0.15">
      <c r="A5" s="8" t="s">
        <v>46</v>
      </c>
      <c r="B5" s="9" t="s">
        <v>30</v>
      </c>
      <c r="C5" s="10">
        <v>1950</v>
      </c>
      <c r="D5" s="11">
        <v>28</v>
      </c>
      <c r="E5" s="10">
        <v>3</v>
      </c>
      <c r="F5" s="10">
        <v>29</v>
      </c>
      <c r="G5" s="10">
        <v>3</v>
      </c>
      <c r="H5" s="12">
        <f>G5*0.01</f>
        <v>0.03</v>
      </c>
      <c r="I5" s="13">
        <f>C5-(C5*H5)</f>
        <v>1891.5</v>
      </c>
      <c r="J5" s="13">
        <f>(F5-G5)*0.01</f>
        <v>0.26</v>
      </c>
      <c r="K5" s="13">
        <f>J5*C5</f>
        <v>507</v>
      </c>
      <c r="L5" s="13">
        <f>K5/I5</f>
        <v>0.26804123711340205</v>
      </c>
      <c r="M5" s="13">
        <f>L5^2</f>
        <v>7.1846104793283017E-2</v>
      </c>
      <c r="N5" s="13">
        <f>I5-(K5*M5)</f>
        <v>1855.0740248698055</v>
      </c>
      <c r="O5" s="14">
        <v>8</v>
      </c>
      <c r="P5" s="15">
        <v>8</v>
      </c>
    </row>
    <row r="6" spans="1:16" ht="15" customHeight="1" x14ac:dyDescent="0.15">
      <c r="A6" s="8" t="s">
        <v>20</v>
      </c>
      <c r="B6" s="9" t="s">
        <v>21</v>
      </c>
      <c r="C6" s="10">
        <v>2829</v>
      </c>
      <c r="D6" s="11">
        <v>4</v>
      </c>
      <c r="E6" s="10">
        <v>1</v>
      </c>
      <c r="F6" s="10">
        <v>77</v>
      </c>
      <c r="G6" s="10">
        <v>12</v>
      </c>
      <c r="H6" s="12">
        <f>G6*0.01</f>
        <v>0.12</v>
      </c>
      <c r="I6" s="13">
        <f>C6-(C6*H6)</f>
        <v>2489.52</v>
      </c>
      <c r="J6" s="13">
        <f>(F6-G6)*0.01</f>
        <v>0.65</v>
      </c>
      <c r="K6" s="13">
        <f>J6*C6</f>
        <v>1838.8500000000001</v>
      </c>
      <c r="L6" s="13">
        <f>K6/I6</f>
        <v>0.73863636363636365</v>
      </c>
      <c r="M6" s="13">
        <f>L6^2</f>
        <v>0.5455836776859504</v>
      </c>
      <c r="N6" s="13">
        <f>I6-(K6*M6)</f>
        <v>1486.2734542871899</v>
      </c>
      <c r="O6" s="14">
        <v>17</v>
      </c>
      <c r="P6" s="15">
        <v>17</v>
      </c>
    </row>
    <row r="7" spans="1:16" ht="15" customHeight="1" x14ac:dyDescent="0.15">
      <c r="A7" s="8" t="s">
        <v>32</v>
      </c>
      <c r="B7" s="9" t="s">
        <v>30</v>
      </c>
      <c r="C7" s="10">
        <v>2414</v>
      </c>
      <c r="D7" s="11">
        <v>6</v>
      </c>
      <c r="E7" s="10">
        <v>2</v>
      </c>
      <c r="F7" s="10">
        <v>32</v>
      </c>
      <c r="G7" s="10">
        <v>3</v>
      </c>
      <c r="H7" s="12">
        <f>G7*0.01</f>
        <v>0.03</v>
      </c>
      <c r="I7" s="13">
        <f>C7-(C7*H7)</f>
        <v>2341.58</v>
      </c>
      <c r="J7" s="13">
        <f>(F7-G7)*0.01</f>
        <v>0.28999999999999998</v>
      </c>
      <c r="K7" s="13">
        <f>J7*C7</f>
        <v>700.06</v>
      </c>
      <c r="L7" s="13">
        <f>K7/I7</f>
        <v>0.29896907216494845</v>
      </c>
      <c r="M7" s="13">
        <f>L7^2</f>
        <v>8.9382506111170157E-2</v>
      </c>
      <c r="N7" s="13">
        <f>I7-(K7*M7)</f>
        <v>2279.0068827718142</v>
      </c>
      <c r="O7" s="14">
        <v>6</v>
      </c>
      <c r="P7" s="15">
        <v>6</v>
      </c>
    </row>
    <row r="8" spans="1:16" ht="15" customHeight="1" x14ac:dyDescent="0.15">
      <c r="A8" s="8" t="s">
        <v>51</v>
      </c>
      <c r="B8" s="9" t="s">
        <v>52</v>
      </c>
      <c r="C8" s="10">
        <v>1858</v>
      </c>
      <c r="D8" s="11">
        <v>19</v>
      </c>
      <c r="E8" s="10">
        <v>3</v>
      </c>
      <c r="F8" s="21"/>
      <c r="G8" s="10">
        <v>-15</v>
      </c>
      <c r="H8" s="12">
        <f>G8*0.01</f>
        <v>-0.15</v>
      </c>
      <c r="I8" s="13">
        <f>C8-(C8*H8)</f>
        <v>2136.6999999999998</v>
      </c>
      <c r="J8" s="13">
        <f>(F8-G8)*0.01</f>
        <v>0.15</v>
      </c>
      <c r="K8" s="13">
        <f>J8*C8</f>
        <v>278.7</v>
      </c>
      <c r="L8" s="13">
        <f>K8/I8</f>
        <v>0.13043478260869565</v>
      </c>
      <c r="M8" s="13">
        <f>L8^2</f>
        <v>1.7013232514177693E-2</v>
      </c>
      <c r="N8" s="13">
        <f>I8-(K8*M8)</f>
        <v>2131.9584120982986</v>
      </c>
      <c r="O8" s="14">
        <v>7</v>
      </c>
      <c r="P8" s="15">
        <v>7</v>
      </c>
    </row>
    <row r="9" spans="1:16" ht="15" customHeight="1" x14ac:dyDescent="0.15">
      <c r="A9" s="8" t="s">
        <v>18</v>
      </c>
      <c r="B9" s="9" t="s">
        <v>19</v>
      </c>
      <c r="C9" s="10">
        <v>2917</v>
      </c>
      <c r="D9" s="11">
        <v>2</v>
      </c>
      <c r="E9" s="10">
        <v>1</v>
      </c>
      <c r="F9" s="10">
        <v>11</v>
      </c>
      <c r="G9" s="10">
        <v>7</v>
      </c>
      <c r="H9" s="12">
        <f>G9*0.01</f>
        <v>7.0000000000000007E-2</v>
      </c>
      <c r="I9" s="13">
        <f>C9-(C9*H9)</f>
        <v>2712.81</v>
      </c>
      <c r="J9" s="13">
        <f>(F9-G9)*0.01</f>
        <v>0.04</v>
      </c>
      <c r="K9" s="13">
        <f>J9*C9</f>
        <v>116.68</v>
      </c>
      <c r="L9" s="13">
        <f>K9/I9</f>
        <v>4.3010752688172046E-2</v>
      </c>
      <c r="M9" s="13">
        <f>L9^2</f>
        <v>1.849924846803099E-3</v>
      </c>
      <c r="N9" s="13">
        <f>I9-(K9*M9)</f>
        <v>2712.5941507688749</v>
      </c>
      <c r="O9" s="14">
        <v>2</v>
      </c>
      <c r="P9" s="15">
        <v>2</v>
      </c>
    </row>
    <row r="10" spans="1:16" ht="15" customHeight="1" x14ac:dyDescent="0.15">
      <c r="A10" s="8" t="s">
        <v>33</v>
      </c>
      <c r="B10" s="9" t="s">
        <v>21</v>
      </c>
      <c r="C10" s="10">
        <v>2407</v>
      </c>
      <c r="D10" s="11">
        <v>10</v>
      </c>
      <c r="E10" s="10">
        <v>2</v>
      </c>
      <c r="F10" s="10">
        <v>75</v>
      </c>
      <c r="G10" s="10">
        <v>10</v>
      </c>
      <c r="H10" s="12">
        <f>G10*0.01</f>
        <v>0.1</v>
      </c>
      <c r="I10" s="13">
        <f>C10-(C10*H10)</f>
        <v>2166.3000000000002</v>
      </c>
      <c r="J10" s="13">
        <f>(F10-G10)*0.01</f>
        <v>0.65</v>
      </c>
      <c r="K10" s="13">
        <f>J10*C10</f>
        <v>1564.55</v>
      </c>
      <c r="L10" s="13">
        <f>K10/I10</f>
        <v>0.7222222222222221</v>
      </c>
      <c r="M10" s="13">
        <f>L10^2</f>
        <v>0.52160493827160481</v>
      </c>
      <c r="N10" s="13">
        <f>I10-(K10*M10)</f>
        <v>1350.2229938271607</v>
      </c>
      <c r="O10" s="18">
        <v>22</v>
      </c>
      <c r="P10" s="15">
        <v>22</v>
      </c>
    </row>
    <row r="11" spans="1:16" ht="15" customHeight="1" x14ac:dyDescent="0.15">
      <c r="A11" s="8" t="s">
        <v>29</v>
      </c>
      <c r="B11" s="9" t="s">
        <v>30</v>
      </c>
      <c r="C11" s="10">
        <v>2509</v>
      </c>
      <c r="D11" s="11">
        <v>5</v>
      </c>
      <c r="E11" s="10">
        <v>1</v>
      </c>
      <c r="F11" s="10">
        <v>23</v>
      </c>
      <c r="G11" s="10">
        <v>4</v>
      </c>
      <c r="H11" s="12">
        <f>G11*0.01</f>
        <v>0.04</v>
      </c>
      <c r="I11" s="13">
        <f>C11-(C11*H11)</f>
        <v>2408.64</v>
      </c>
      <c r="J11" s="13">
        <f>(F11-G11)*0.01</f>
        <v>0.19</v>
      </c>
      <c r="K11" s="13">
        <f>J11*C11</f>
        <v>476.71</v>
      </c>
      <c r="L11" s="13">
        <f>K11/I11</f>
        <v>0.19791666666666666</v>
      </c>
      <c r="M11" s="13">
        <f>L11^2</f>
        <v>3.9171006944444441E-2</v>
      </c>
      <c r="N11" s="13">
        <f>I11-(K11*M11)</f>
        <v>2389.9667892795137</v>
      </c>
      <c r="O11" s="14">
        <v>3</v>
      </c>
      <c r="P11" s="15">
        <v>3</v>
      </c>
    </row>
    <row r="12" spans="1:16" ht="15" customHeight="1" x14ac:dyDescent="0.15">
      <c r="A12" s="8" t="s">
        <v>68</v>
      </c>
      <c r="B12" s="9" t="s">
        <v>45</v>
      </c>
      <c r="C12" s="10">
        <v>1400</v>
      </c>
      <c r="D12" s="11">
        <v>36</v>
      </c>
      <c r="E12" s="10">
        <v>4</v>
      </c>
      <c r="F12" s="10">
        <v>2</v>
      </c>
      <c r="G12" s="10">
        <v>2</v>
      </c>
      <c r="H12" s="12">
        <f>G12*0.01</f>
        <v>0.02</v>
      </c>
      <c r="I12" s="13">
        <f>C12-(C12*H12)</f>
        <v>1372</v>
      </c>
      <c r="J12" s="13">
        <f>(F12-G12)*0.01</f>
        <v>0</v>
      </c>
      <c r="K12" s="13">
        <f>J12*C12</f>
        <v>0</v>
      </c>
      <c r="L12" s="13">
        <f>K12/I12</f>
        <v>0</v>
      </c>
      <c r="M12" s="13">
        <f>L12^2</f>
        <v>0</v>
      </c>
      <c r="N12" s="13">
        <f>I12-(K12*M12)</f>
        <v>1372</v>
      </c>
      <c r="O12" s="18">
        <v>21</v>
      </c>
      <c r="P12" s="15">
        <v>21</v>
      </c>
    </row>
    <row r="13" spans="1:16" ht="15" customHeight="1" x14ac:dyDescent="0.15">
      <c r="A13" s="8" t="s">
        <v>42</v>
      </c>
      <c r="B13" s="9" t="s">
        <v>43</v>
      </c>
      <c r="C13" s="10">
        <v>2007</v>
      </c>
      <c r="D13" s="11">
        <v>15</v>
      </c>
      <c r="E13" s="10">
        <v>3</v>
      </c>
      <c r="F13" s="10">
        <v>48</v>
      </c>
      <c r="G13" s="10">
        <v>4</v>
      </c>
      <c r="H13" s="12">
        <f>G13*0.01</f>
        <v>0.04</v>
      </c>
      <c r="I13" s="13">
        <f>C13-(C13*H13)</f>
        <v>1926.72</v>
      </c>
      <c r="J13" s="13">
        <f>(F13-G13)*0.01</f>
        <v>0.44</v>
      </c>
      <c r="K13" s="13">
        <f>J13*C13</f>
        <v>883.08</v>
      </c>
      <c r="L13" s="13">
        <f>K13/I13</f>
        <v>0.45833333333333337</v>
      </c>
      <c r="M13" s="13">
        <f>L13^2</f>
        <v>0.21006944444444448</v>
      </c>
      <c r="N13" s="13">
        <f>I13-(K13*M13)</f>
        <v>1741.211875</v>
      </c>
      <c r="O13" s="14">
        <v>10</v>
      </c>
      <c r="P13" s="15">
        <v>10</v>
      </c>
    </row>
    <row r="14" spans="1:16" ht="15" customHeight="1" x14ac:dyDescent="0.15">
      <c r="A14" s="8" t="s">
        <v>24</v>
      </c>
      <c r="B14" s="9" t="s">
        <v>21</v>
      </c>
      <c r="C14" s="10">
        <v>2719</v>
      </c>
      <c r="D14" s="11">
        <v>3</v>
      </c>
      <c r="E14" s="10">
        <v>1</v>
      </c>
      <c r="F14" s="10">
        <v>49</v>
      </c>
      <c r="G14" s="10">
        <v>6</v>
      </c>
      <c r="H14" s="12">
        <f>G14*0.01</f>
        <v>0.06</v>
      </c>
      <c r="I14" s="13">
        <f>C14-(C14*H14)</f>
        <v>2555.86</v>
      </c>
      <c r="J14" s="13">
        <f>(F14-G14)*0.01</f>
        <v>0.43</v>
      </c>
      <c r="K14" s="13">
        <f>J14*C14</f>
        <v>1169.17</v>
      </c>
      <c r="L14" s="13">
        <f>K14/I14</f>
        <v>0.45744680851063829</v>
      </c>
      <c r="M14" s="13">
        <f>L14^2</f>
        <v>0.20925758261656857</v>
      </c>
      <c r="N14" s="13">
        <f>I14-(K14*M14)</f>
        <v>2311.2023121321868</v>
      </c>
      <c r="O14" s="14">
        <v>4</v>
      </c>
      <c r="P14" s="15">
        <v>4</v>
      </c>
    </row>
    <row r="15" spans="1:16" ht="15" customHeight="1" x14ac:dyDescent="0.15">
      <c r="A15" s="8" t="s">
        <v>35</v>
      </c>
      <c r="B15" s="9" t="s">
        <v>23</v>
      </c>
      <c r="C15" s="10">
        <v>2262</v>
      </c>
      <c r="D15" s="11">
        <v>18</v>
      </c>
      <c r="E15" s="10">
        <v>2</v>
      </c>
      <c r="F15" s="10">
        <v>57</v>
      </c>
      <c r="G15" s="10">
        <v>17</v>
      </c>
      <c r="H15" s="12">
        <f>G15*0.01</f>
        <v>0.17</v>
      </c>
      <c r="I15" s="13">
        <f>C15-(C15*H15)</f>
        <v>1877.46</v>
      </c>
      <c r="J15" s="13">
        <f>(F15-G15)*0.01</f>
        <v>0.4</v>
      </c>
      <c r="K15" s="13">
        <f>J15*C15</f>
        <v>904.80000000000007</v>
      </c>
      <c r="L15" s="13">
        <f>K15/I15</f>
        <v>0.48192771084337355</v>
      </c>
      <c r="M15" s="13">
        <f>L15^2</f>
        <v>0.23225431847873426</v>
      </c>
      <c r="N15" s="13">
        <f>I15-(K15*M15)</f>
        <v>1667.3162926404411</v>
      </c>
      <c r="O15" s="14">
        <v>11</v>
      </c>
      <c r="P15" s="15">
        <v>11</v>
      </c>
    </row>
    <row r="16" spans="1:16" ht="15" customHeight="1" x14ac:dyDescent="0.15">
      <c r="A16" s="8" t="s">
        <v>61</v>
      </c>
      <c r="B16" s="9" t="s">
        <v>45</v>
      </c>
      <c r="C16" s="10">
        <v>1678</v>
      </c>
      <c r="D16" s="11">
        <v>29</v>
      </c>
      <c r="E16" s="10">
        <v>3</v>
      </c>
      <c r="F16" s="10">
        <v>54</v>
      </c>
      <c r="G16" s="10">
        <v>5</v>
      </c>
      <c r="H16" s="12">
        <f>G16*0.01</f>
        <v>0.05</v>
      </c>
      <c r="I16" s="13">
        <f>C16-(C16*H16)</f>
        <v>1594.1</v>
      </c>
      <c r="J16" s="13">
        <f>(F16-G16)*0.01</f>
        <v>0.49</v>
      </c>
      <c r="K16" s="13">
        <f>J16*C16</f>
        <v>822.22</v>
      </c>
      <c r="L16" s="13">
        <f>K16/I16</f>
        <v>0.51578947368421058</v>
      </c>
      <c r="M16" s="13">
        <f>L16^2</f>
        <v>0.26603878116343493</v>
      </c>
      <c r="N16" s="13">
        <f>I16-(K16*M16)</f>
        <v>1375.3575933518005</v>
      </c>
      <c r="O16" s="18">
        <v>20</v>
      </c>
      <c r="P16" s="15">
        <v>20</v>
      </c>
    </row>
    <row r="17" spans="1:16" ht="15" customHeight="1" x14ac:dyDescent="0.15">
      <c r="A17" s="8" t="s">
        <v>56</v>
      </c>
      <c r="B17" s="9" t="s">
        <v>17</v>
      </c>
      <c r="C17" s="10">
        <v>1807</v>
      </c>
      <c r="D17" s="11">
        <v>23</v>
      </c>
      <c r="E17" s="10">
        <v>3</v>
      </c>
      <c r="F17" s="10">
        <v>63</v>
      </c>
      <c r="G17" s="10">
        <v>6</v>
      </c>
      <c r="H17" s="12">
        <f>G17*0.01</f>
        <v>0.06</v>
      </c>
      <c r="I17" s="13">
        <f>C17-(C17*H17)</f>
        <v>1698.58</v>
      </c>
      <c r="J17" s="13">
        <f>(F17-G17)*0.01</f>
        <v>0.57000000000000006</v>
      </c>
      <c r="K17" s="13">
        <f>J17*C17</f>
        <v>1029.99</v>
      </c>
      <c r="L17" s="13">
        <f>K17/I17</f>
        <v>0.6063829787234043</v>
      </c>
      <c r="M17" s="13">
        <f>L17^2</f>
        <v>0.36770031688546861</v>
      </c>
      <c r="N17" s="13">
        <f>I17-(K17*M17)</f>
        <v>1319.852350611136</v>
      </c>
      <c r="O17" s="18">
        <v>24</v>
      </c>
      <c r="P17" s="15">
        <v>24</v>
      </c>
    </row>
    <row r="18" spans="1:16" ht="15" customHeight="1" x14ac:dyDescent="0.15">
      <c r="A18" s="8" t="s">
        <v>40</v>
      </c>
      <c r="B18" s="9" t="s">
        <v>41</v>
      </c>
      <c r="C18" s="10">
        <v>2120</v>
      </c>
      <c r="D18" s="11">
        <v>17</v>
      </c>
      <c r="E18" s="10">
        <v>2</v>
      </c>
      <c r="F18" s="10">
        <v>57</v>
      </c>
      <c r="G18" s="10">
        <v>11</v>
      </c>
      <c r="H18" s="12">
        <f>G18*0.01</f>
        <v>0.11</v>
      </c>
      <c r="I18" s="13">
        <f>C18-(C18*H18)</f>
        <v>1886.8</v>
      </c>
      <c r="J18" s="13">
        <f>(F18-G18)*0.01</f>
        <v>0.46</v>
      </c>
      <c r="K18" s="13">
        <f>J18*C18</f>
        <v>975.2</v>
      </c>
      <c r="L18" s="13">
        <f>K18/I18</f>
        <v>0.5168539325842697</v>
      </c>
      <c r="M18" s="13">
        <f>L18^2</f>
        <v>0.26713798762782481</v>
      </c>
      <c r="N18" s="13">
        <f>I18-(K18*M18)</f>
        <v>1626.2870344653452</v>
      </c>
      <c r="O18" s="14">
        <v>13</v>
      </c>
      <c r="P18" s="15">
        <v>13</v>
      </c>
    </row>
    <row r="19" spans="1:16" ht="15" customHeight="1" x14ac:dyDescent="0.15">
      <c r="A19" s="8" t="s">
        <v>25</v>
      </c>
      <c r="B19" s="9" t="s">
        <v>23</v>
      </c>
      <c r="C19" s="10">
        <v>2582</v>
      </c>
      <c r="D19" s="11">
        <v>8</v>
      </c>
      <c r="E19" s="10">
        <v>1</v>
      </c>
      <c r="F19" s="10">
        <v>66</v>
      </c>
      <c r="G19" s="10">
        <v>12</v>
      </c>
      <c r="H19" s="12">
        <f>G19*0.01</f>
        <v>0.12</v>
      </c>
      <c r="I19" s="13">
        <f>C19-(C19*H19)</f>
        <v>2272.16</v>
      </c>
      <c r="J19" s="13">
        <f>(F19-G19)*0.01</f>
        <v>0.54</v>
      </c>
      <c r="K19" s="13">
        <f>J19*C19</f>
        <v>1394.2800000000002</v>
      </c>
      <c r="L19" s="13">
        <f>K19/I19</f>
        <v>0.61363636363636376</v>
      </c>
      <c r="M19" s="13">
        <f>L19^2</f>
        <v>0.37654958677685968</v>
      </c>
      <c r="N19" s="13">
        <f>I19-(K19*M19)</f>
        <v>1747.1444421487599</v>
      </c>
      <c r="O19" s="14">
        <v>9</v>
      </c>
      <c r="P19" s="15">
        <v>9</v>
      </c>
    </row>
    <row r="20" spans="1:16" ht="15" customHeight="1" x14ac:dyDescent="0.15">
      <c r="A20" s="8" t="s">
        <v>63</v>
      </c>
      <c r="B20" s="9" t="s">
        <v>28</v>
      </c>
      <c r="C20" s="10">
        <v>1618</v>
      </c>
      <c r="D20" s="11">
        <v>30</v>
      </c>
      <c r="E20" s="10">
        <v>3</v>
      </c>
      <c r="F20" s="10">
        <v>55</v>
      </c>
      <c r="G20" s="10">
        <v>4</v>
      </c>
      <c r="H20" s="12">
        <f>G20*0.01</f>
        <v>0.04</v>
      </c>
      <c r="I20" s="13">
        <f>C20-(C20*H20)</f>
        <v>1553.28</v>
      </c>
      <c r="J20" s="13">
        <f>(F20-G20)*0.01</f>
        <v>0.51</v>
      </c>
      <c r="K20" s="13">
        <f>J20*C20</f>
        <v>825.18000000000006</v>
      </c>
      <c r="L20" s="13">
        <f>K20/I20</f>
        <v>0.53125</v>
      </c>
      <c r="M20" s="13">
        <f>L20^2</f>
        <v>0.2822265625</v>
      </c>
      <c r="N20" s="13">
        <f>I20-(K20*M20)</f>
        <v>1320.39228515625</v>
      </c>
      <c r="O20" s="18">
        <v>23</v>
      </c>
      <c r="P20" s="15">
        <v>23</v>
      </c>
    </row>
    <row r="21" spans="1:16" ht="15" customHeight="1" x14ac:dyDescent="0.15">
      <c r="A21" s="8" t="s">
        <v>66</v>
      </c>
      <c r="B21" s="9" t="s">
        <v>45</v>
      </c>
      <c r="C21" s="10">
        <v>1490</v>
      </c>
      <c r="D21" s="11">
        <v>33</v>
      </c>
      <c r="E21" s="10">
        <v>4</v>
      </c>
      <c r="F21" s="10">
        <v>16</v>
      </c>
      <c r="G21" s="10">
        <v>4</v>
      </c>
      <c r="H21" s="12">
        <f>G21*0.01</f>
        <v>0.04</v>
      </c>
      <c r="I21" s="13">
        <f>C21-(C21*H21)</f>
        <v>1430.4</v>
      </c>
      <c r="J21" s="13">
        <f>(F21-G21)*0.01</f>
        <v>0.12</v>
      </c>
      <c r="K21" s="13">
        <f>J21*C21</f>
        <v>178.79999999999998</v>
      </c>
      <c r="L21" s="13">
        <f>K21/I21</f>
        <v>0.12499999999999999</v>
      </c>
      <c r="M21" s="13">
        <f>L21^2</f>
        <v>1.5624999999999997E-2</v>
      </c>
      <c r="N21" s="13">
        <f>I21-(K21*M21)</f>
        <v>1427.60625</v>
      </c>
      <c r="O21" s="18">
        <v>19</v>
      </c>
      <c r="P21" s="15">
        <v>19</v>
      </c>
    </row>
    <row r="22" spans="1:16" ht="15" customHeight="1" x14ac:dyDescent="0.15">
      <c r="A22" s="8" t="s">
        <v>70</v>
      </c>
      <c r="B22" s="9" t="s">
        <v>71</v>
      </c>
      <c r="C22" s="10">
        <v>1360</v>
      </c>
      <c r="D22" s="11">
        <v>37</v>
      </c>
      <c r="E22" s="10">
        <v>4</v>
      </c>
      <c r="F22" s="21"/>
      <c r="G22" s="10">
        <v>-15</v>
      </c>
      <c r="H22" s="12">
        <f>G22*0.01</f>
        <v>-0.15</v>
      </c>
      <c r="I22" s="13">
        <f>C22-(C22*H22)</f>
        <v>1564</v>
      </c>
      <c r="J22" s="13">
        <f>(F22-G22)*0.01</f>
        <v>0.15</v>
      </c>
      <c r="K22" s="13">
        <f>J22*C22</f>
        <v>204</v>
      </c>
      <c r="L22" s="13">
        <f>K22/I22</f>
        <v>0.13043478260869565</v>
      </c>
      <c r="M22" s="13">
        <f>L22^2</f>
        <v>1.7013232514177693E-2</v>
      </c>
      <c r="N22" s="13">
        <f>I22-(K22*M22)</f>
        <v>1560.5293005671078</v>
      </c>
      <c r="O22" s="14">
        <v>15</v>
      </c>
      <c r="P22" s="15">
        <v>15</v>
      </c>
    </row>
    <row r="23" spans="1:16" ht="15" customHeight="1" x14ac:dyDescent="0.15">
      <c r="A23" s="8" t="s">
        <v>44</v>
      </c>
      <c r="B23" s="9" t="s">
        <v>45</v>
      </c>
      <c r="C23" s="10">
        <v>1977</v>
      </c>
      <c r="D23" s="11">
        <v>22</v>
      </c>
      <c r="E23" s="10">
        <v>3</v>
      </c>
      <c r="F23" s="10">
        <v>41</v>
      </c>
      <c r="G23" s="10">
        <v>14</v>
      </c>
      <c r="H23" s="12">
        <f>G23*0.01</f>
        <v>0.14000000000000001</v>
      </c>
      <c r="I23" s="13">
        <f>C23-(C23*H23)</f>
        <v>1700.22</v>
      </c>
      <c r="J23" s="13">
        <f>(F23-G23)*0.01</f>
        <v>0.27</v>
      </c>
      <c r="K23" s="13">
        <f>J23*C23</f>
        <v>533.79000000000008</v>
      </c>
      <c r="L23" s="13">
        <f>K23/I23</f>
        <v>0.31395348837209308</v>
      </c>
      <c r="M23" s="13">
        <f>L23^2</f>
        <v>9.8566792861005989E-2</v>
      </c>
      <c r="N23" s="13">
        <f>I23-(K23*M23)</f>
        <v>1647.6060316387236</v>
      </c>
      <c r="O23" s="14">
        <v>12</v>
      </c>
      <c r="P23" s="15">
        <v>12</v>
      </c>
    </row>
    <row r="24" spans="1:16" ht="15" customHeight="1" x14ac:dyDescent="0.15">
      <c r="A24" s="8" t="s">
        <v>27</v>
      </c>
      <c r="B24" s="9" t="s">
        <v>28</v>
      </c>
      <c r="C24" s="10">
        <v>2519</v>
      </c>
      <c r="D24" s="11">
        <v>7</v>
      </c>
      <c r="E24" s="10">
        <v>1</v>
      </c>
      <c r="F24" s="10">
        <v>16</v>
      </c>
      <c r="G24" s="10">
        <v>9</v>
      </c>
      <c r="H24" s="12">
        <f>G24*0.01</f>
        <v>0.09</v>
      </c>
      <c r="I24" s="13">
        <f>C24-(C24*H24)</f>
        <v>2292.29</v>
      </c>
      <c r="J24" s="13">
        <f>(F24-G24)*0.01</f>
        <v>7.0000000000000007E-2</v>
      </c>
      <c r="K24" s="13">
        <f>J24*C24</f>
        <v>176.33</v>
      </c>
      <c r="L24" s="13">
        <f>K24/I24</f>
        <v>7.6923076923076927E-2</v>
      </c>
      <c r="M24" s="13">
        <f>L24^2</f>
        <v>5.9171597633136102E-3</v>
      </c>
      <c r="N24" s="13">
        <f>I24-(K24*M24)</f>
        <v>2291.2466272189349</v>
      </c>
      <c r="O24" s="14">
        <v>5</v>
      </c>
      <c r="P24" s="15">
        <v>5</v>
      </c>
    </row>
    <row r="25" spans="1:16" ht="15" customHeight="1" x14ac:dyDescent="0.15">
      <c r="A25" s="8" t="s">
        <v>36</v>
      </c>
      <c r="B25" s="9" t="s">
        <v>28</v>
      </c>
      <c r="C25" s="10">
        <v>2237</v>
      </c>
      <c r="D25" s="19">
        <v>11</v>
      </c>
      <c r="E25" s="10">
        <v>2</v>
      </c>
      <c r="F25" s="10">
        <v>65</v>
      </c>
      <c r="G25" s="10">
        <v>5</v>
      </c>
      <c r="H25" s="12">
        <f>G25*0.01</f>
        <v>0.05</v>
      </c>
      <c r="I25" s="13">
        <f>C25-(C25*H25)</f>
        <v>2125.15</v>
      </c>
      <c r="J25" s="13">
        <f>(F25-G25)*0.01</f>
        <v>0.6</v>
      </c>
      <c r="K25" s="13">
        <f>J25*C25</f>
        <v>1342.2</v>
      </c>
      <c r="L25" s="13">
        <f>K25/I25</f>
        <v>0.63157894736842102</v>
      </c>
      <c r="M25" s="13">
        <f>L25^2</f>
        <v>0.39889196675900274</v>
      </c>
      <c r="N25" s="13">
        <f>I25-(K25*M25)</f>
        <v>1589.7572022160666</v>
      </c>
      <c r="O25" s="14">
        <v>14</v>
      </c>
      <c r="P25" s="15">
        <v>14</v>
      </c>
    </row>
    <row r="26" spans="1:16" ht="15" customHeight="1" x14ac:dyDescent="0.15">
      <c r="A26" s="8" t="s">
        <v>112</v>
      </c>
      <c r="B26" s="9" t="s">
        <v>105</v>
      </c>
      <c r="C26" s="10">
        <v>322</v>
      </c>
      <c r="D26" s="11">
        <v>78</v>
      </c>
      <c r="E26" s="10">
        <v>5</v>
      </c>
      <c r="F26" s="21"/>
      <c r="G26" s="10">
        <v>-15</v>
      </c>
      <c r="H26" s="12">
        <f>G26*0.01</f>
        <v>-0.15</v>
      </c>
      <c r="I26" s="13">
        <f>C26-(C26*H26)</f>
        <v>370.3</v>
      </c>
      <c r="J26" s="13">
        <f>(F26-G26)*0.01</f>
        <v>0.15</v>
      </c>
      <c r="K26" s="13">
        <f>J26*C26</f>
        <v>48.3</v>
      </c>
      <c r="L26" s="13">
        <f>K26/I26</f>
        <v>0.13043478260869565</v>
      </c>
      <c r="M26" s="13">
        <f>L26^2</f>
        <v>1.7013232514177693E-2</v>
      </c>
      <c r="N26" s="13">
        <f>I26-(K26*M26)</f>
        <v>369.47826086956525</v>
      </c>
      <c r="O26" s="16">
        <v>72</v>
      </c>
      <c r="P26" s="17">
        <v>71</v>
      </c>
    </row>
    <row r="27" spans="1:16" ht="15" customHeight="1" x14ac:dyDescent="0.15">
      <c r="A27" s="8" t="s">
        <v>37</v>
      </c>
      <c r="B27" s="9" t="s">
        <v>38</v>
      </c>
      <c r="C27" s="10">
        <v>2161</v>
      </c>
      <c r="D27" s="19">
        <v>16</v>
      </c>
      <c r="E27" s="10">
        <v>2</v>
      </c>
      <c r="F27" s="10">
        <v>86</v>
      </c>
      <c r="G27" s="10">
        <v>11</v>
      </c>
      <c r="H27" s="12">
        <f>G27*0.01</f>
        <v>0.11</v>
      </c>
      <c r="I27" s="13">
        <f>C27-(C27*H27)</f>
        <v>1923.29</v>
      </c>
      <c r="J27" s="13">
        <f>(F27-G27)*0.01</f>
        <v>0.75</v>
      </c>
      <c r="K27" s="13">
        <f>J27*C27</f>
        <v>1620.75</v>
      </c>
      <c r="L27" s="13">
        <f>K27/I27</f>
        <v>0.84269662921348321</v>
      </c>
      <c r="M27" s="13">
        <f>L27^2</f>
        <v>0.71013760888776678</v>
      </c>
      <c r="N27" s="13">
        <f>I27-(K27*M27)</f>
        <v>772.33447039515204</v>
      </c>
      <c r="O27" s="18">
        <v>42</v>
      </c>
      <c r="P27" s="17">
        <v>42</v>
      </c>
    </row>
    <row r="28" spans="1:16" ht="15" customHeight="1" x14ac:dyDescent="0.15">
      <c r="A28" s="8" t="s">
        <v>77</v>
      </c>
      <c r="B28" s="22" t="s">
        <v>48</v>
      </c>
      <c r="C28" s="23">
        <v>1247</v>
      </c>
      <c r="D28" s="11">
        <v>51</v>
      </c>
      <c r="E28" s="23">
        <v>4</v>
      </c>
      <c r="F28" s="23">
        <v>81</v>
      </c>
      <c r="G28" s="23">
        <v>16</v>
      </c>
      <c r="H28" s="12">
        <f>G28*0.01</f>
        <v>0.16</v>
      </c>
      <c r="I28" s="13">
        <f>C28-(C28*H28)</f>
        <v>1047.48</v>
      </c>
      <c r="J28" s="13">
        <f>(F28-G28)*0.01</f>
        <v>0.65</v>
      </c>
      <c r="K28" s="13">
        <f>J28*C28</f>
        <v>810.55000000000007</v>
      </c>
      <c r="L28" s="13">
        <f>K28/I28</f>
        <v>0.77380952380952384</v>
      </c>
      <c r="M28" s="13">
        <f>L28^2</f>
        <v>0.59878117913832207</v>
      </c>
      <c r="N28" s="13">
        <f>I28-(K28*M28)</f>
        <v>562.13791524943304</v>
      </c>
      <c r="O28" s="16">
        <v>56</v>
      </c>
      <c r="P28" s="17">
        <v>56</v>
      </c>
    </row>
    <row r="29" spans="1:16" ht="15" customHeight="1" x14ac:dyDescent="0.15">
      <c r="A29" s="24" t="s">
        <v>54</v>
      </c>
      <c r="B29" s="25" t="s">
        <v>41</v>
      </c>
      <c r="C29" s="26">
        <v>1840</v>
      </c>
      <c r="D29" s="11">
        <v>25</v>
      </c>
      <c r="E29" s="26">
        <v>3</v>
      </c>
      <c r="F29" s="26">
        <v>88</v>
      </c>
      <c r="G29" s="26">
        <v>9</v>
      </c>
      <c r="H29" s="27">
        <f>G29*0.01</f>
        <v>0.09</v>
      </c>
      <c r="I29" s="13">
        <f>C29-(C29*H29)</f>
        <v>1674.4</v>
      </c>
      <c r="J29" s="13">
        <f>(F29-G29)*0.01</f>
        <v>0.79</v>
      </c>
      <c r="K29" s="13">
        <f>J29*C29</f>
        <v>1453.6000000000001</v>
      </c>
      <c r="L29" s="13">
        <f>K29/I29</f>
        <v>0.86813186813186816</v>
      </c>
      <c r="M29" s="13">
        <f>L29^2</f>
        <v>0.7536529404661273</v>
      </c>
      <c r="N29" s="13">
        <f>I29-(K29*M29)</f>
        <v>578.89008573843739</v>
      </c>
      <c r="O29" s="16">
        <v>55</v>
      </c>
      <c r="P29" s="17">
        <v>55</v>
      </c>
    </row>
    <row r="30" spans="1:16" ht="15" customHeight="1" x14ac:dyDescent="0.15">
      <c r="A30" s="8" t="s">
        <v>87</v>
      </c>
      <c r="B30" s="28" t="s">
        <v>58</v>
      </c>
      <c r="C30" s="29">
        <v>1012</v>
      </c>
      <c r="D30" s="11">
        <v>58</v>
      </c>
      <c r="E30" s="29">
        <v>4</v>
      </c>
      <c r="F30" s="29">
        <v>87</v>
      </c>
      <c r="G30" s="29">
        <v>17</v>
      </c>
      <c r="H30" s="12">
        <f>G30*0.01</f>
        <v>0.17</v>
      </c>
      <c r="I30" s="13">
        <f>C30-(C30*H30)</f>
        <v>839.96</v>
      </c>
      <c r="J30" s="13">
        <f>(F30-G30)*0.01</f>
        <v>0.70000000000000007</v>
      </c>
      <c r="K30" s="13">
        <f>J30*C30</f>
        <v>708.40000000000009</v>
      </c>
      <c r="L30" s="13">
        <f>K30/I30</f>
        <v>0.84337349397590367</v>
      </c>
      <c r="M30" s="13">
        <f>L30^2</f>
        <v>0.71127885034112359</v>
      </c>
      <c r="N30" s="13">
        <f>I30-(K30*M30)</f>
        <v>336.090062418348</v>
      </c>
      <c r="O30" s="16">
        <v>74</v>
      </c>
      <c r="P30" s="17">
        <v>73</v>
      </c>
    </row>
    <row r="31" spans="1:16" ht="15" customHeight="1" x14ac:dyDescent="0.15">
      <c r="A31" s="8" t="s">
        <v>22</v>
      </c>
      <c r="B31" s="9" t="s">
        <v>23</v>
      </c>
      <c r="C31" s="10">
        <v>2804</v>
      </c>
      <c r="D31" s="11">
        <v>9</v>
      </c>
      <c r="E31" s="10">
        <v>1</v>
      </c>
      <c r="F31" s="10">
        <v>93</v>
      </c>
      <c r="G31" s="10">
        <v>22</v>
      </c>
      <c r="H31" s="12">
        <f>G31*0.01</f>
        <v>0.22</v>
      </c>
      <c r="I31" s="13">
        <f>C31-(C31*H31)</f>
        <v>2187.12</v>
      </c>
      <c r="J31" s="13">
        <f>(F31-G31)*0.01</f>
        <v>0.71</v>
      </c>
      <c r="K31" s="13">
        <f>J31*C31</f>
        <v>1990.84</v>
      </c>
      <c r="L31" s="13">
        <f>K31/I31</f>
        <v>0.91025641025641024</v>
      </c>
      <c r="M31" s="13">
        <f>L31^2</f>
        <v>0.82856673241288625</v>
      </c>
      <c r="N31" s="13">
        <f>I31-(K31*M31)</f>
        <v>537.57620644312942</v>
      </c>
      <c r="O31" s="16">
        <v>57</v>
      </c>
      <c r="P31" s="17">
        <v>57</v>
      </c>
    </row>
    <row r="32" spans="1:16" ht="15" customHeight="1" x14ac:dyDescent="0.15">
      <c r="A32" s="8" t="s">
        <v>101</v>
      </c>
      <c r="B32" s="9" t="s">
        <v>45</v>
      </c>
      <c r="C32" s="10">
        <v>597</v>
      </c>
      <c r="D32" s="11">
        <v>71</v>
      </c>
      <c r="E32" s="10">
        <v>5</v>
      </c>
      <c r="F32" s="10">
        <v>64</v>
      </c>
      <c r="G32" s="10">
        <v>25</v>
      </c>
      <c r="H32" s="12">
        <f>G32*0.01</f>
        <v>0.25</v>
      </c>
      <c r="I32" s="13">
        <f>C32-(C32*H32)</f>
        <v>447.75</v>
      </c>
      <c r="J32" s="13">
        <f>(F32-G32)*0.01</f>
        <v>0.39</v>
      </c>
      <c r="K32" s="13">
        <f>J32*C32</f>
        <v>232.83</v>
      </c>
      <c r="L32" s="13">
        <f>K32/I32</f>
        <v>0.52</v>
      </c>
      <c r="M32" s="13">
        <f>L32^2</f>
        <v>0.27040000000000003</v>
      </c>
      <c r="N32" s="13">
        <f>I32-(K32*M32)</f>
        <v>384.79276799999997</v>
      </c>
      <c r="O32" s="16">
        <v>71</v>
      </c>
      <c r="P32" s="17">
        <v>70</v>
      </c>
    </row>
    <row r="33" spans="1:16" ht="15" customHeight="1" x14ac:dyDescent="0.15">
      <c r="A33" s="8" t="s">
        <v>106</v>
      </c>
      <c r="B33" s="9" t="s">
        <v>74</v>
      </c>
      <c r="C33" s="10">
        <v>447</v>
      </c>
      <c r="D33" s="11">
        <v>72</v>
      </c>
      <c r="E33" s="10">
        <v>5</v>
      </c>
      <c r="F33" s="21"/>
      <c r="G33" s="10">
        <v>-15</v>
      </c>
      <c r="H33" s="12">
        <f>G33*0.01</f>
        <v>-0.15</v>
      </c>
      <c r="I33" s="13">
        <f>C33-(C33*H33)</f>
        <v>514.04999999999995</v>
      </c>
      <c r="J33" s="13">
        <f>(F33-G33)*0.01</f>
        <v>0.15</v>
      </c>
      <c r="K33" s="13">
        <f>J33*C33</f>
        <v>67.05</v>
      </c>
      <c r="L33" s="13">
        <f>K33/I33</f>
        <v>0.13043478260869565</v>
      </c>
      <c r="M33" s="13">
        <f>L33^2</f>
        <v>1.7013232514177693E-2</v>
      </c>
      <c r="N33" s="13">
        <f>I33-(K33*M33)</f>
        <v>512.90926275992433</v>
      </c>
      <c r="O33" s="16">
        <v>60</v>
      </c>
      <c r="P33" s="17">
        <v>60</v>
      </c>
    </row>
    <row r="34" spans="1:16" ht="15" customHeight="1" x14ac:dyDescent="0.15">
      <c r="A34" s="8" t="s">
        <v>64</v>
      </c>
      <c r="B34" s="9" t="s">
        <v>28</v>
      </c>
      <c r="C34" s="10">
        <v>1509</v>
      </c>
      <c r="D34" s="11">
        <v>34</v>
      </c>
      <c r="E34" s="10">
        <v>4</v>
      </c>
      <c r="F34" s="10">
        <v>51</v>
      </c>
      <c r="G34" s="10">
        <v>6</v>
      </c>
      <c r="H34" s="12">
        <f>G34*0.01</f>
        <v>0.06</v>
      </c>
      <c r="I34" s="13">
        <f>C34-(C34*H34)</f>
        <v>1418.46</v>
      </c>
      <c r="J34" s="13">
        <f>(F34-G34)*0.01</f>
        <v>0.45</v>
      </c>
      <c r="K34" s="13">
        <f>J34*C34</f>
        <v>679.05000000000007</v>
      </c>
      <c r="L34" s="13">
        <f>K34/I34</f>
        <v>0.47872340425531917</v>
      </c>
      <c r="M34" s="13">
        <f>L34^2</f>
        <v>0.22917609778180176</v>
      </c>
      <c r="N34" s="13">
        <f>I34-(K34*M34)</f>
        <v>1262.8379708012676</v>
      </c>
      <c r="O34" s="18">
        <v>27</v>
      </c>
      <c r="P34" s="17">
        <v>27</v>
      </c>
    </row>
    <row r="35" spans="1:16" ht="15" customHeight="1" x14ac:dyDescent="0.15">
      <c r="A35" s="8" t="s">
        <v>78</v>
      </c>
      <c r="B35" s="9" t="s">
        <v>41</v>
      </c>
      <c r="C35" s="10">
        <v>1221</v>
      </c>
      <c r="D35" s="11">
        <v>44</v>
      </c>
      <c r="E35" s="10">
        <v>4</v>
      </c>
      <c r="F35" s="10">
        <v>71</v>
      </c>
      <c r="G35" s="10">
        <v>5</v>
      </c>
      <c r="H35" s="12">
        <f>G35*0.01</f>
        <v>0.05</v>
      </c>
      <c r="I35" s="13">
        <f>C35-(C35*H35)</f>
        <v>1159.95</v>
      </c>
      <c r="J35" s="13">
        <f>(F35-G35)*0.01</f>
        <v>0.66</v>
      </c>
      <c r="K35" s="13">
        <f>J35*C35</f>
        <v>805.86</v>
      </c>
      <c r="L35" s="13">
        <f>K35/I35</f>
        <v>0.6947368421052631</v>
      </c>
      <c r="M35" s="13">
        <f>L35^2</f>
        <v>0.48265927977839329</v>
      </c>
      <c r="N35" s="13">
        <f>I35-(K35*M35)</f>
        <v>770.99419279778408</v>
      </c>
      <c r="O35" s="18">
        <v>43</v>
      </c>
      <c r="P35" s="17">
        <v>43</v>
      </c>
    </row>
    <row r="36" spans="1:16" ht="15" customHeight="1" x14ac:dyDescent="0.15">
      <c r="A36" s="8" t="s">
        <v>62</v>
      </c>
      <c r="B36" s="9" t="s">
        <v>28</v>
      </c>
      <c r="C36" s="10">
        <v>1631</v>
      </c>
      <c r="D36" s="11">
        <v>32</v>
      </c>
      <c r="E36" s="10">
        <v>3</v>
      </c>
      <c r="F36" s="10">
        <v>59</v>
      </c>
      <c r="G36" s="10">
        <v>9</v>
      </c>
      <c r="H36" s="12">
        <f>G36*0.01</f>
        <v>0.09</v>
      </c>
      <c r="I36" s="13">
        <f>C36-(C36*H36)</f>
        <v>1484.21</v>
      </c>
      <c r="J36" s="13">
        <f>(F36-G36)*0.01</f>
        <v>0.5</v>
      </c>
      <c r="K36" s="13">
        <f>J36*C36</f>
        <v>815.5</v>
      </c>
      <c r="L36" s="13">
        <f>K36/I36</f>
        <v>0.54945054945054939</v>
      </c>
      <c r="M36" s="13">
        <f>L36^2</f>
        <v>0.30189590629151064</v>
      </c>
      <c r="N36" s="13">
        <f>I36-(K36*M36)</f>
        <v>1238.0138884192731</v>
      </c>
      <c r="O36" s="18">
        <v>29</v>
      </c>
      <c r="P36" s="17">
        <v>29</v>
      </c>
    </row>
    <row r="37" spans="1:16" ht="15" customHeight="1" x14ac:dyDescent="0.15">
      <c r="A37" s="8" t="s">
        <v>95</v>
      </c>
      <c r="B37" s="9" t="s">
        <v>74</v>
      </c>
      <c r="C37" s="10">
        <v>722</v>
      </c>
      <c r="D37" s="11">
        <v>63</v>
      </c>
      <c r="E37" s="10">
        <v>4</v>
      </c>
      <c r="F37" s="21"/>
      <c r="G37" s="10">
        <v>-15</v>
      </c>
      <c r="H37" s="12">
        <f>G37*0.01</f>
        <v>-0.15</v>
      </c>
      <c r="I37" s="13">
        <f>C37-(C37*H37)</f>
        <v>830.3</v>
      </c>
      <c r="J37" s="13">
        <f>(F37-G37)*0.01</f>
        <v>0.15</v>
      </c>
      <c r="K37" s="13">
        <f>J37*C37</f>
        <v>108.3</v>
      </c>
      <c r="L37" s="13">
        <f>K37/I37</f>
        <v>0.13043478260869565</v>
      </c>
      <c r="M37" s="13">
        <f>L37^2</f>
        <v>1.7013232514177693E-2</v>
      </c>
      <c r="N37" s="13">
        <f>I37-(K37*M37)</f>
        <v>828.45746691871454</v>
      </c>
      <c r="O37" s="18">
        <v>39</v>
      </c>
      <c r="P37" s="17">
        <v>39</v>
      </c>
    </row>
    <row r="38" spans="1:16" ht="15" customHeight="1" x14ac:dyDescent="0.15">
      <c r="A38" s="8" t="s">
        <v>92</v>
      </c>
      <c r="B38" s="9" t="s">
        <v>48</v>
      </c>
      <c r="C38" s="10">
        <v>852</v>
      </c>
      <c r="D38" s="11">
        <v>62</v>
      </c>
      <c r="E38" s="10">
        <v>4</v>
      </c>
      <c r="F38" s="10">
        <v>70</v>
      </c>
      <c r="G38" s="10">
        <v>14</v>
      </c>
      <c r="H38" s="12">
        <f>G38*0.01</f>
        <v>0.14000000000000001</v>
      </c>
      <c r="I38" s="13">
        <f>C38-(C38*H38)</f>
        <v>732.72</v>
      </c>
      <c r="J38" s="13">
        <f>(F38-G38)*0.01</f>
        <v>0.56000000000000005</v>
      </c>
      <c r="K38" s="13">
        <f>J38*C38</f>
        <v>477.12000000000006</v>
      </c>
      <c r="L38" s="13">
        <f>K38/I38</f>
        <v>0.65116279069767447</v>
      </c>
      <c r="M38" s="13">
        <f>L38^2</f>
        <v>0.42401297998918341</v>
      </c>
      <c r="N38" s="13">
        <f>I38-(K38*M38)</f>
        <v>530.41492698756088</v>
      </c>
      <c r="O38" s="16">
        <v>59</v>
      </c>
      <c r="P38" s="17">
        <v>59</v>
      </c>
    </row>
    <row r="39" spans="1:16" ht="15" customHeight="1" x14ac:dyDescent="0.15">
      <c r="A39" s="8" t="s">
        <v>93</v>
      </c>
      <c r="B39" s="9" t="s">
        <v>58</v>
      </c>
      <c r="C39" s="10">
        <v>815</v>
      </c>
      <c r="D39" s="11">
        <v>60</v>
      </c>
      <c r="E39" s="10">
        <v>4</v>
      </c>
      <c r="F39" s="10">
        <v>62</v>
      </c>
      <c r="G39" s="10">
        <v>5</v>
      </c>
      <c r="H39" s="12">
        <f>G39*0.01</f>
        <v>0.05</v>
      </c>
      <c r="I39" s="13">
        <f>C39-(C39*H39)</f>
        <v>774.25</v>
      </c>
      <c r="J39" s="13">
        <f>(F39-G39)*0.01</f>
        <v>0.57000000000000006</v>
      </c>
      <c r="K39" s="13">
        <f>J39*C39</f>
        <v>464.55000000000007</v>
      </c>
      <c r="L39" s="13">
        <f>K39/I39</f>
        <v>0.60000000000000009</v>
      </c>
      <c r="M39" s="13">
        <f>L39^2</f>
        <v>0.3600000000000001</v>
      </c>
      <c r="N39" s="13">
        <f>I39-(K39*M39)</f>
        <v>607.01199999999994</v>
      </c>
      <c r="O39" s="16">
        <v>54</v>
      </c>
      <c r="P39" s="17">
        <v>54</v>
      </c>
    </row>
    <row r="40" spans="1:16" ht="15" customHeight="1" x14ac:dyDescent="0.15">
      <c r="A40" s="8" t="s">
        <v>55</v>
      </c>
      <c r="B40" s="9" t="s">
        <v>38</v>
      </c>
      <c r="C40" s="10">
        <v>1811</v>
      </c>
      <c r="D40" s="11">
        <v>41</v>
      </c>
      <c r="E40" s="10">
        <v>3</v>
      </c>
      <c r="F40" s="10">
        <v>96</v>
      </c>
      <c r="G40" s="10">
        <v>27</v>
      </c>
      <c r="H40" s="12">
        <f>G40*0.01</f>
        <v>0.27</v>
      </c>
      <c r="I40" s="13">
        <f>C40-(C40*H40)</f>
        <v>1322.03</v>
      </c>
      <c r="J40" s="13">
        <f>(F40-G40)*0.01</f>
        <v>0.69000000000000006</v>
      </c>
      <c r="K40" s="13">
        <f>J40*C40</f>
        <v>1249.5900000000001</v>
      </c>
      <c r="L40" s="13">
        <f>K40/I40</f>
        <v>0.94520547945205491</v>
      </c>
      <c r="M40" s="13">
        <f>L40^2</f>
        <v>0.89341339838618894</v>
      </c>
      <c r="N40" s="13">
        <f>I40-(K40*M40)</f>
        <v>205.62955151060191</v>
      </c>
      <c r="O40" s="16">
        <v>77</v>
      </c>
      <c r="P40" s="17">
        <v>76</v>
      </c>
    </row>
    <row r="41" spans="1:16" ht="15" customHeight="1" x14ac:dyDescent="0.15">
      <c r="A41" s="8" t="s">
        <v>110</v>
      </c>
      <c r="B41" s="9" t="s">
        <v>97</v>
      </c>
      <c r="C41" s="10">
        <v>404</v>
      </c>
      <c r="D41" s="11">
        <v>76</v>
      </c>
      <c r="E41" s="10">
        <v>5</v>
      </c>
      <c r="F41" s="21"/>
      <c r="G41" s="10">
        <v>-15</v>
      </c>
      <c r="H41" s="12">
        <f>G41*0.01</f>
        <v>-0.15</v>
      </c>
      <c r="I41" s="13">
        <f>C41-(C41*H41)</f>
        <v>464.6</v>
      </c>
      <c r="J41" s="13">
        <f>(F41-G41)*0.01</f>
        <v>0.15</v>
      </c>
      <c r="K41" s="13">
        <f>J41*C41</f>
        <v>60.599999999999994</v>
      </c>
      <c r="L41" s="13">
        <f>K41/I41</f>
        <v>0.13043478260869562</v>
      </c>
      <c r="M41" s="13">
        <f>L41^2</f>
        <v>1.7013232514177686E-2</v>
      </c>
      <c r="N41" s="13">
        <f>I41-(K41*M41)</f>
        <v>463.56899810964086</v>
      </c>
      <c r="O41" s="16">
        <v>65</v>
      </c>
      <c r="P41" s="17">
        <v>65</v>
      </c>
    </row>
    <row r="42" spans="1:16" ht="15" customHeight="1" x14ac:dyDescent="0.15">
      <c r="A42" s="8" t="s">
        <v>94</v>
      </c>
      <c r="B42" s="9" t="s">
        <v>71</v>
      </c>
      <c r="C42" s="10">
        <v>796</v>
      </c>
      <c r="D42" s="11">
        <v>59</v>
      </c>
      <c r="E42" s="10">
        <v>4</v>
      </c>
      <c r="F42" s="21"/>
      <c r="G42" s="10">
        <v>-15</v>
      </c>
      <c r="H42" s="12">
        <f>G42*0.01</f>
        <v>-0.15</v>
      </c>
      <c r="I42" s="13">
        <f>C42-(C42*H42)</f>
        <v>915.4</v>
      </c>
      <c r="J42" s="13">
        <f>(F42-G42)*0.01</f>
        <v>0.15</v>
      </c>
      <c r="K42" s="13">
        <f>J42*C42</f>
        <v>119.39999999999999</v>
      </c>
      <c r="L42" s="13">
        <f>K42/I42</f>
        <v>0.13043478260869565</v>
      </c>
      <c r="M42" s="13">
        <f>L42^2</f>
        <v>1.7013232514177693E-2</v>
      </c>
      <c r="N42" s="13">
        <f>I42-(K42*M42)</f>
        <v>913.3686200378072</v>
      </c>
      <c r="O42" s="18">
        <v>37</v>
      </c>
      <c r="P42" s="17">
        <v>37</v>
      </c>
    </row>
    <row r="43" spans="1:16" ht="15" customHeight="1" x14ac:dyDescent="0.15">
      <c r="A43" s="8" t="s">
        <v>59</v>
      </c>
      <c r="B43" s="9" t="s">
        <v>38</v>
      </c>
      <c r="C43" s="10">
        <v>1765</v>
      </c>
      <c r="D43" s="19">
        <v>35</v>
      </c>
      <c r="E43" s="10">
        <v>3</v>
      </c>
      <c r="F43" s="10">
        <v>56</v>
      </c>
      <c r="G43" s="10">
        <v>21</v>
      </c>
      <c r="H43" s="12">
        <f>G43*0.01</f>
        <v>0.21</v>
      </c>
      <c r="I43" s="13">
        <f>C43-(C43*H43)</f>
        <v>1394.35</v>
      </c>
      <c r="J43" s="13">
        <f>(F43-G43)*0.01</f>
        <v>0.35000000000000003</v>
      </c>
      <c r="K43" s="13">
        <f>J43*C43</f>
        <v>617.75000000000011</v>
      </c>
      <c r="L43" s="13">
        <f>K43/I43</f>
        <v>0.44303797468354439</v>
      </c>
      <c r="M43" s="13">
        <f>L43^2</f>
        <v>0.19628264701169693</v>
      </c>
      <c r="N43" s="13">
        <f>I43-(K43*M43)</f>
        <v>1273.0963948085241</v>
      </c>
      <c r="O43" s="18">
        <v>26</v>
      </c>
      <c r="P43" s="17">
        <v>26</v>
      </c>
    </row>
    <row r="44" spans="1:16" ht="15" customHeight="1" x14ac:dyDescent="0.15">
      <c r="A44" s="8" t="s">
        <v>88</v>
      </c>
      <c r="B44" s="9" t="s">
        <v>58</v>
      </c>
      <c r="C44" s="10">
        <v>937</v>
      </c>
      <c r="D44" s="11">
        <v>64</v>
      </c>
      <c r="E44" s="10">
        <v>4</v>
      </c>
      <c r="F44" s="10">
        <v>90</v>
      </c>
      <c r="G44" s="10">
        <v>25</v>
      </c>
      <c r="H44" s="12">
        <f>G44*0.01</f>
        <v>0.25</v>
      </c>
      <c r="I44" s="13">
        <f>C44-(C44*H44)</f>
        <v>702.75</v>
      </c>
      <c r="J44" s="13">
        <f>(F44-G44)*0.01</f>
        <v>0.65</v>
      </c>
      <c r="K44" s="13">
        <f>J44*C44</f>
        <v>609.05000000000007</v>
      </c>
      <c r="L44" s="13">
        <f>K44/I44</f>
        <v>0.86666666666666681</v>
      </c>
      <c r="M44" s="13">
        <f>L44^2</f>
        <v>0.7511111111111114</v>
      </c>
      <c r="N44" s="13">
        <f>I44-(K44*M44)</f>
        <v>245.28577777777753</v>
      </c>
      <c r="O44" s="16">
        <v>76</v>
      </c>
      <c r="P44" s="17">
        <v>75</v>
      </c>
    </row>
    <row r="45" spans="1:16" ht="15" customHeight="1" x14ac:dyDescent="0.15">
      <c r="A45" s="8" t="s">
        <v>57</v>
      </c>
      <c r="B45" s="9" t="s">
        <v>58</v>
      </c>
      <c r="C45" s="10">
        <v>1799</v>
      </c>
      <c r="D45" s="11">
        <v>40</v>
      </c>
      <c r="E45" s="10">
        <v>3</v>
      </c>
      <c r="F45" s="10">
        <v>90</v>
      </c>
      <c r="G45" s="10">
        <v>26</v>
      </c>
      <c r="H45" s="12">
        <f>G45*0.01</f>
        <v>0.26</v>
      </c>
      <c r="I45" s="13">
        <f>C45-(C45*H45)</f>
        <v>1331.26</v>
      </c>
      <c r="J45" s="13">
        <f>(F45-G45)*0.01</f>
        <v>0.64</v>
      </c>
      <c r="K45" s="13">
        <f>J45*C45</f>
        <v>1151.3600000000001</v>
      </c>
      <c r="L45" s="13">
        <f>K45/I45</f>
        <v>0.86486486486486491</v>
      </c>
      <c r="M45" s="13">
        <f>L45^2</f>
        <v>0.74799123447772109</v>
      </c>
      <c r="N45" s="13">
        <f>I45-(K45*M45)</f>
        <v>470.05281227173089</v>
      </c>
      <c r="O45" s="16">
        <v>64</v>
      </c>
      <c r="P45" s="17">
        <v>64</v>
      </c>
    </row>
    <row r="46" spans="1:16" ht="15" customHeight="1" x14ac:dyDescent="0.15">
      <c r="A46" s="8" t="s">
        <v>83</v>
      </c>
      <c r="B46" s="9" t="s">
        <v>48</v>
      </c>
      <c r="C46" s="10">
        <v>1123</v>
      </c>
      <c r="D46" s="11">
        <v>53</v>
      </c>
      <c r="E46" s="10">
        <v>4</v>
      </c>
      <c r="F46" s="10">
        <v>80</v>
      </c>
      <c r="G46" s="10">
        <v>11</v>
      </c>
      <c r="H46" s="12">
        <f>G46*0.01</f>
        <v>0.11</v>
      </c>
      <c r="I46" s="13">
        <f>C46-(C46*H46)</f>
        <v>999.47</v>
      </c>
      <c r="J46" s="13">
        <f>(F46-G46)*0.01</f>
        <v>0.69000000000000006</v>
      </c>
      <c r="K46" s="13">
        <f>J46*C46</f>
        <v>774.87000000000012</v>
      </c>
      <c r="L46" s="13">
        <f>K46/I46</f>
        <v>0.77528089887640461</v>
      </c>
      <c r="M46" s="13">
        <f>L46^2</f>
        <v>0.60106047216260594</v>
      </c>
      <c r="N46" s="13">
        <f>I46-(K46*M46)</f>
        <v>533.72627193536141</v>
      </c>
      <c r="O46" s="16">
        <v>58</v>
      </c>
      <c r="P46" s="17">
        <v>58</v>
      </c>
    </row>
    <row r="47" spans="1:16" ht="15" customHeight="1" x14ac:dyDescent="0.15">
      <c r="A47" s="8" t="s">
        <v>67</v>
      </c>
      <c r="B47" s="30">
        <v>605</v>
      </c>
      <c r="C47" s="10">
        <v>1442</v>
      </c>
      <c r="D47" s="11">
        <v>43</v>
      </c>
      <c r="E47" s="10">
        <v>4</v>
      </c>
      <c r="F47" s="10">
        <v>81</v>
      </c>
      <c r="G47" s="10">
        <v>15</v>
      </c>
      <c r="H47" s="12">
        <f>G47*0.01</f>
        <v>0.15</v>
      </c>
      <c r="I47" s="13">
        <f>C47-(C47*H47)</f>
        <v>1225.7</v>
      </c>
      <c r="J47" s="13">
        <f>(F47-G47)*0.01</f>
        <v>0.66</v>
      </c>
      <c r="K47" s="13">
        <f>J47*C47</f>
        <v>951.72</v>
      </c>
      <c r="L47" s="13">
        <f>K47/I47</f>
        <v>0.77647058823529413</v>
      </c>
      <c r="M47" s="13">
        <f>L47^2</f>
        <v>0.60290657439446371</v>
      </c>
      <c r="N47" s="13">
        <f>I47-(K47*M47)</f>
        <v>651.90175501730107</v>
      </c>
      <c r="O47" s="16">
        <v>50</v>
      </c>
      <c r="P47" s="17">
        <v>50</v>
      </c>
    </row>
    <row r="48" spans="1:16" ht="15" customHeight="1" x14ac:dyDescent="0.15">
      <c r="A48" s="8" t="s">
        <v>81</v>
      </c>
      <c r="B48" s="9" t="s">
        <v>58</v>
      </c>
      <c r="C48" s="10">
        <v>1154</v>
      </c>
      <c r="D48" s="19">
        <v>50</v>
      </c>
      <c r="E48" s="10">
        <v>4</v>
      </c>
      <c r="F48" s="10">
        <v>87</v>
      </c>
      <c r="G48" s="10">
        <v>9</v>
      </c>
      <c r="H48" s="12">
        <f>G48*0.01</f>
        <v>0.09</v>
      </c>
      <c r="I48" s="13">
        <f>C48-(C48*H48)</f>
        <v>1050.1400000000001</v>
      </c>
      <c r="J48" s="13">
        <f>(F48-G48)*0.01</f>
        <v>0.78</v>
      </c>
      <c r="K48" s="13">
        <f>J48*C48</f>
        <v>900.12</v>
      </c>
      <c r="L48" s="13">
        <f>K48/I48</f>
        <v>0.8571428571428571</v>
      </c>
      <c r="M48" s="13">
        <f>L48^2</f>
        <v>0.73469387755102034</v>
      </c>
      <c r="N48" s="13">
        <f>I48-(K48*M48)</f>
        <v>388.82734693877569</v>
      </c>
      <c r="O48" s="16">
        <v>69</v>
      </c>
      <c r="P48" s="17">
        <v>69</v>
      </c>
    </row>
    <row r="49" spans="1:16" ht="15" customHeight="1" x14ac:dyDescent="0.15">
      <c r="A49" s="8" t="s">
        <v>98</v>
      </c>
      <c r="B49" s="9" t="s">
        <v>74</v>
      </c>
      <c r="C49" s="10">
        <v>665</v>
      </c>
      <c r="D49" s="11">
        <v>66</v>
      </c>
      <c r="E49" s="10">
        <v>4</v>
      </c>
      <c r="F49" s="21"/>
      <c r="G49" s="10">
        <v>-15</v>
      </c>
      <c r="H49" s="12">
        <f>G49*0.01</f>
        <v>-0.15</v>
      </c>
      <c r="I49" s="13">
        <f>C49-(C49*H49)</f>
        <v>764.75</v>
      </c>
      <c r="J49" s="13">
        <f>(F49-G49)*0.01</f>
        <v>0.15</v>
      </c>
      <c r="K49" s="13">
        <f>J49*C49</f>
        <v>99.75</v>
      </c>
      <c r="L49" s="13">
        <f>K49/I49</f>
        <v>0.13043478260869565</v>
      </c>
      <c r="M49" s="13">
        <f>L49^2</f>
        <v>1.7013232514177693E-2</v>
      </c>
      <c r="N49" s="13">
        <f>I49-(K49*M49)</f>
        <v>763.05293005671081</v>
      </c>
      <c r="O49" s="16">
        <v>46</v>
      </c>
      <c r="P49" s="17">
        <v>46</v>
      </c>
    </row>
    <row r="50" spans="1:16" ht="15" customHeight="1" x14ac:dyDescent="0.15">
      <c r="A50" s="8" t="s">
        <v>60</v>
      </c>
      <c r="B50" s="9" t="s">
        <v>28</v>
      </c>
      <c r="C50" s="10">
        <v>1732</v>
      </c>
      <c r="D50" s="11">
        <v>26</v>
      </c>
      <c r="E50" s="10">
        <v>3</v>
      </c>
      <c r="F50" s="10">
        <v>65</v>
      </c>
      <c r="G50" s="10">
        <v>5</v>
      </c>
      <c r="H50" s="12">
        <f>G50*0.01</f>
        <v>0.05</v>
      </c>
      <c r="I50" s="13">
        <f>C50-(C50*H50)</f>
        <v>1645.4</v>
      </c>
      <c r="J50" s="13">
        <f>(F50-G50)*0.01</f>
        <v>0.6</v>
      </c>
      <c r="K50" s="13">
        <f>J50*C50</f>
        <v>1039.2</v>
      </c>
      <c r="L50" s="13">
        <f>K50/I50</f>
        <v>0.63157894736842102</v>
      </c>
      <c r="M50" s="13">
        <f>L50^2</f>
        <v>0.39889196675900274</v>
      </c>
      <c r="N50" s="13">
        <f>I50-(K50*M50)</f>
        <v>1230.8714681440445</v>
      </c>
      <c r="O50" s="18">
        <v>30</v>
      </c>
      <c r="P50" s="17">
        <v>30</v>
      </c>
    </row>
    <row r="51" spans="1:16" ht="15" customHeight="1" x14ac:dyDescent="0.15">
      <c r="A51" s="8" t="s">
        <v>102</v>
      </c>
      <c r="B51" s="9" t="s">
        <v>103</v>
      </c>
      <c r="C51" s="10">
        <v>548</v>
      </c>
      <c r="D51" s="11">
        <v>69</v>
      </c>
      <c r="E51" s="10">
        <v>5</v>
      </c>
      <c r="F51" s="21"/>
      <c r="G51" s="10">
        <v>-15</v>
      </c>
      <c r="H51" s="12">
        <f>G51*0.01</f>
        <v>-0.15</v>
      </c>
      <c r="I51" s="13">
        <f>C51-(C51*H51)</f>
        <v>630.20000000000005</v>
      </c>
      <c r="J51" s="13">
        <f>(F51-G51)*0.01</f>
        <v>0.15</v>
      </c>
      <c r="K51" s="13">
        <f>J51*C51</f>
        <v>82.2</v>
      </c>
      <c r="L51" s="13">
        <f>K51/I51</f>
        <v>0.13043478260869565</v>
      </c>
      <c r="M51" s="13">
        <f>L51^2</f>
        <v>1.7013232514177693E-2</v>
      </c>
      <c r="N51" s="13">
        <f>I51-(K51*M51)</f>
        <v>628.80151228733462</v>
      </c>
      <c r="O51" s="16">
        <v>51</v>
      </c>
      <c r="P51" s="17">
        <v>51</v>
      </c>
    </row>
    <row r="52" spans="1:16" ht="15" customHeight="1" x14ac:dyDescent="0.15">
      <c r="A52" s="8" t="s">
        <v>84</v>
      </c>
      <c r="B52" s="9" t="s">
        <v>38</v>
      </c>
      <c r="C52" s="10">
        <v>1121</v>
      </c>
      <c r="D52" s="11">
        <v>52</v>
      </c>
      <c r="E52" s="10">
        <v>4</v>
      </c>
      <c r="F52" s="10">
        <v>62</v>
      </c>
      <c r="G52" s="10">
        <v>8</v>
      </c>
      <c r="H52" s="12">
        <f>G52*0.01</f>
        <v>0.08</v>
      </c>
      <c r="I52" s="13">
        <f>C52-(C52*H52)</f>
        <v>1031.32</v>
      </c>
      <c r="J52" s="13">
        <f>(F52-G52)*0.01</f>
        <v>0.54</v>
      </c>
      <c r="K52" s="13">
        <f>J52*C52</f>
        <v>605.34</v>
      </c>
      <c r="L52" s="13">
        <f>K52/I52</f>
        <v>0.58695652173913049</v>
      </c>
      <c r="M52" s="13">
        <f>L52^2</f>
        <v>0.34451795841209837</v>
      </c>
      <c r="N52" s="13">
        <f>I52-(K52*M52)</f>
        <v>822.76949905482024</v>
      </c>
      <c r="O52" s="18">
        <v>40</v>
      </c>
      <c r="P52" s="17">
        <v>40</v>
      </c>
    </row>
    <row r="53" spans="1:16" ht="15" customHeight="1" x14ac:dyDescent="0.15">
      <c r="A53" s="8" t="s">
        <v>96</v>
      </c>
      <c r="B53" s="9" t="s">
        <v>97</v>
      </c>
      <c r="C53" s="10">
        <v>690</v>
      </c>
      <c r="D53" s="11">
        <v>65</v>
      </c>
      <c r="E53" s="10">
        <v>4</v>
      </c>
      <c r="F53" s="21"/>
      <c r="G53" s="10">
        <v>-15</v>
      </c>
      <c r="H53" s="12">
        <f>G53*0.01</f>
        <v>-0.15</v>
      </c>
      <c r="I53" s="13">
        <f>C53-(C53*H53)</f>
        <v>793.5</v>
      </c>
      <c r="J53" s="13">
        <f>(F53-G53)*0.01</f>
        <v>0.15</v>
      </c>
      <c r="K53" s="13">
        <f>J53*C53</f>
        <v>103.5</v>
      </c>
      <c r="L53" s="13">
        <f>K53/I53</f>
        <v>0.13043478260869565</v>
      </c>
      <c r="M53" s="13">
        <f>L53^2</f>
        <v>1.7013232514177693E-2</v>
      </c>
      <c r="N53" s="13">
        <f>I53-(K53*M53)</f>
        <v>791.73913043478262</v>
      </c>
      <c r="O53" s="18">
        <v>41</v>
      </c>
      <c r="P53" s="17">
        <v>41</v>
      </c>
    </row>
    <row r="54" spans="1:16" ht="15" customHeight="1" x14ac:dyDescent="0.15">
      <c r="A54" s="8" t="s">
        <v>26</v>
      </c>
      <c r="B54" s="9" t="s">
        <v>23</v>
      </c>
      <c r="C54" s="10">
        <v>2564</v>
      </c>
      <c r="D54" s="11">
        <v>13</v>
      </c>
      <c r="E54" s="10">
        <v>1</v>
      </c>
      <c r="F54" s="10">
        <v>87</v>
      </c>
      <c r="G54" s="10">
        <v>18</v>
      </c>
      <c r="H54" s="12">
        <f>G54*0.01</f>
        <v>0.18</v>
      </c>
      <c r="I54" s="13">
        <f>C54-(C54*H54)</f>
        <v>2102.48</v>
      </c>
      <c r="J54" s="13">
        <f>(F54-G54)*0.01</f>
        <v>0.69000000000000006</v>
      </c>
      <c r="K54" s="13">
        <f>J54*C54</f>
        <v>1769.16</v>
      </c>
      <c r="L54" s="13">
        <f>K54/I54</f>
        <v>0.84146341463414642</v>
      </c>
      <c r="M54" s="13">
        <f>L54^2</f>
        <v>0.70806067816775742</v>
      </c>
      <c r="N54" s="13">
        <f>I54-(K54*M54)</f>
        <v>849.80737061273021</v>
      </c>
      <c r="O54" s="18">
        <v>38</v>
      </c>
      <c r="P54" s="17">
        <v>38</v>
      </c>
    </row>
    <row r="55" spans="1:16" ht="15" customHeight="1" x14ac:dyDescent="0.15">
      <c r="A55" s="8" t="s">
        <v>72</v>
      </c>
      <c r="B55" s="9" t="s">
        <v>38</v>
      </c>
      <c r="C55" s="10">
        <v>1342</v>
      </c>
      <c r="D55" s="11">
        <v>57</v>
      </c>
      <c r="E55" s="10">
        <v>4</v>
      </c>
      <c r="F55" s="10">
        <v>96</v>
      </c>
      <c r="G55" s="10">
        <v>31</v>
      </c>
      <c r="H55" s="12">
        <f>G55*0.01</f>
        <v>0.31</v>
      </c>
      <c r="I55" s="13">
        <f>C55-(C55*H55)</f>
        <v>925.98</v>
      </c>
      <c r="J55" s="13">
        <f>(F55-G55)*0.01</f>
        <v>0.65</v>
      </c>
      <c r="K55" s="13">
        <f>J55*C55</f>
        <v>872.30000000000007</v>
      </c>
      <c r="L55" s="13">
        <f>K55/I55</f>
        <v>0.94202898550724645</v>
      </c>
      <c r="M55" s="13">
        <f>L55^2</f>
        <v>0.88741860953581198</v>
      </c>
      <c r="N55" s="13">
        <f>I55-(K55*M55)</f>
        <v>151.88474690191117</v>
      </c>
      <c r="O55" s="16">
        <v>78</v>
      </c>
      <c r="P55" s="17">
        <v>77</v>
      </c>
    </row>
    <row r="56" spans="1:16" ht="15" customHeight="1" x14ac:dyDescent="0.15">
      <c r="A56" s="8" t="s">
        <v>91</v>
      </c>
      <c r="B56" s="9" t="s">
        <v>17</v>
      </c>
      <c r="C56" s="10">
        <v>869</v>
      </c>
      <c r="D56" s="11">
        <v>61</v>
      </c>
      <c r="E56" s="10">
        <v>4</v>
      </c>
      <c r="F56" s="10">
        <v>83</v>
      </c>
      <c r="G56" s="10">
        <v>12</v>
      </c>
      <c r="H56" s="12">
        <f>G56*0.01</f>
        <v>0.12</v>
      </c>
      <c r="I56" s="13">
        <f>C56-(C56*H56)</f>
        <v>764.72</v>
      </c>
      <c r="J56" s="13">
        <f>(F56-G56)*0.01</f>
        <v>0.71</v>
      </c>
      <c r="K56" s="13">
        <f>J56*C56</f>
        <v>616.99</v>
      </c>
      <c r="L56" s="13">
        <f>K56/I56</f>
        <v>0.80681818181818177</v>
      </c>
      <c r="M56" s="13">
        <f>L56^2</f>
        <v>0.6509555785123966</v>
      </c>
      <c r="N56" s="13">
        <f>I56-(K56*M56)</f>
        <v>363.08691761363644</v>
      </c>
      <c r="O56" s="16">
        <v>73</v>
      </c>
      <c r="P56" s="17">
        <v>72</v>
      </c>
    </row>
    <row r="57" spans="1:16" ht="15" customHeight="1" x14ac:dyDescent="0.15">
      <c r="A57" s="8" t="s">
        <v>49</v>
      </c>
      <c r="B57" s="9" t="s">
        <v>48</v>
      </c>
      <c r="C57" s="10">
        <v>1933</v>
      </c>
      <c r="D57" s="11">
        <v>27</v>
      </c>
      <c r="E57" s="10">
        <v>3</v>
      </c>
      <c r="F57" s="10">
        <v>84</v>
      </c>
      <c r="G57" s="10">
        <v>15</v>
      </c>
      <c r="H57" s="12">
        <f>G57*0.01</f>
        <v>0.15</v>
      </c>
      <c r="I57" s="13">
        <f>C57-(C57*H57)</f>
        <v>1643.05</v>
      </c>
      <c r="J57" s="13">
        <f>(F57-G57)*0.01</f>
        <v>0.69000000000000006</v>
      </c>
      <c r="K57" s="13">
        <f>J57*C57</f>
        <v>1333.7700000000002</v>
      </c>
      <c r="L57" s="13">
        <f>K57/I57</f>
        <v>0.81176470588235305</v>
      </c>
      <c r="M57" s="13">
        <f>L57^2</f>
        <v>0.65896193771626321</v>
      </c>
      <c r="N57" s="13">
        <f>I57-(K57*M57)</f>
        <v>764.14633633217943</v>
      </c>
      <c r="O57" s="16">
        <v>45</v>
      </c>
      <c r="P57" s="17">
        <v>45</v>
      </c>
    </row>
    <row r="58" spans="1:16" ht="15" customHeight="1" x14ac:dyDescent="0.15">
      <c r="A58" s="8" t="s">
        <v>79</v>
      </c>
      <c r="B58" s="9" t="s">
        <v>41</v>
      </c>
      <c r="C58" s="10">
        <v>1215</v>
      </c>
      <c r="D58" s="11">
        <v>45</v>
      </c>
      <c r="E58" s="10">
        <v>4</v>
      </c>
      <c r="F58" s="10">
        <v>71</v>
      </c>
      <c r="G58" s="10">
        <v>5</v>
      </c>
      <c r="H58" s="12">
        <f>G58*0.01</f>
        <v>0.05</v>
      </c>
      <c r="I58" s="13">
        <f>C58-(C58*H58)</f>
        <v>1154.25</v>
      </c>
      <c r="J58" s="13">
        <f>(F58-G58)*0.01</f>
        <v>0.66</v>
      </c>
      <c r="K58" s="13">
        <f>J58*C58</f>
        <v>801.90000000000009</v>
      </c>
      <c r="L58" s="13">
        <f>K58/I58</f>
        <v>0.69473684210526321</v>
      </c>
      <c r="M58" s="13">
        <f>L58^2</f>
        <v>0.4826592797783934</v>
      </c>
      <c r="N58" s="13">
        <f>I58-(K58*M58)</f>
        <v>767.20552354570623</v>
      </c>
      <c r="O58" s="18">
        <v>44</v>
      </c>
      <c r="P58" s="17">
        <v>44</v>
      </c>
    </row>
    <row r="59" spans="1:16" ht="15" customHeight="1" x14ac:dyDescent="0.15">
      <c r="A59" s="8" t="s">
        <v>75</v>
      </c>
      <c r="B59" s="30">
        <v>605</v>
      </c>
      <c r="C59" s="10">
        <v>1305</v>
      </c>
      <c r="D59" s="11">
        <v>46</v>
      </c>
      <c r="E59" s="10">
        <v>4</v>
      </c>
      <c r="F59" s="10">
        <v>88</v>
      </c>
      <c r="G59" s="10">
        <v>14</v>
      </c>
      <c r="H59" s="12">
        <f>G59*0.01</f>
        <v>0.14000000000000001</v>
      </c>
      <c r="I59" s="13">
        <f>C59-(C59*H59)</f>
        <v>1122.3</v>
      </c>
      <c r="J59" s="13">
        <f>(F59-G59)*0.01</f>
        <v>0.74</v>
      </c>
      <c r="K59" s="13">
        <f>J59*C59</f>
        <v>965.69999999999993</v>
      </c>
      <c r="L59" s="13">
        <f>K59/I59</f>
        <v>0.86046511627906974</v>
      </c>
      <c r="M59" s="13">
        <f>L59^2</f>
        <v>0.74040021633315301</v>
      </c>
      <c r="N59" s="13">
        <f>I59-(K59*M59)</f>
        <v>407.29551108707415</v>
      </c>
      <c r="O59" s="16">
        <v>67</v>
      </c>
      <c r="P59" s="17">
        <v>67</v>
      </c>
    </row>
    <row r="60" spans="1:16" ht="15" customHeight="1" x14ac:dyDescent="0.15">
      <c r="A60" s="8" t="s">
        <v>111</v>
      </c>
      <c r="B60" s="9" t="s">
        <v>97</v>
      </c>
      <c r="C60" s="10">
        <v>378</v>
      </c>
      <c r="D60" s="11">
        <v>77</v>
      </c>
      <c r="E60" s="10">
        <v>5</v>
      </c>
      <c r="F60" s="21"/>
      <c r="G60" s="10">
        <v>-15</v>
      </c>
      <c r="H60" s="12">
        <f>G60*0.01</f>
        <v>-0.15</v>
      </c>
      <c r="I60" s="13">
        <f>C60-(C60*H60)</f>
        <v>434.7</v>
      </c>
      <c r="J60" s="13">
        <f>(F60-G60)*0.01</f>
        <v>0.15</v>
      </c>
      <c r="K60" s="13">
        <f>J60*C60</f>
        <v>56.699999999999996</v>
      </c>
      <c r="L60" s="13">
        <f>K60/I60</f>
        <v>0.13043478260869565</v>
      </c>
      <c r="M60" s="13">
        <f>L60^2</f>
        <v>1.7013232514177693E-2</v>
      </c>
      <c r="N60" s="13">
        <f>I60-(K60*M60)</f>
        <v>433.73534971644614</v>
      </c>
      <c r="O60" s="16">
        <v>66</v>
      </c>
      <c r="P60" s="17">
        <v>66</v>
      </c>
    </row>
    <row r="61" spans="1:16" ht="15" customHeight="1" x14ac:dyDescent="0.15">
      <c r="A61" s="8" t="s">
        <v>107</v>
      </c>
      <c r="B61" s="9" t="s">
        <v>74</v>
      </c>
      <c r="C61" s="10">
        <v>446</v>
      </c>
      <c r="D61" s="11">
        <v>73</v>
      </c>
      <c r="E61" s="10">
        <v>5</v>
      </c>
      <c r="F61" s="21"/>
      <c r="G61" s="10">
        <v>-15</v>
      </c>
      <c r="H61" s="12">
        <f>G61*0.01</f>
        <v>-0.15</v>
      </c>
      <c r="I61" s="13">
        <f>C61-(C61*H61)</f>
        <v>512.9</v>
      </c>
      <c r="J61" s="13">
        <f>(F61-G61)*0.01</f>
        <v>0.15</v>
      </c>
      <c r="K61" s="13">
        <f>J61*C61</f>
        <v>66.899999999999991</v>
      </c>
      <c r="L61" s="13">
        <f>K61/I61</f>
        <v>0.13043478260869565</v>
      </c>
      <c r="M61" s="13">
        <f>L61^2</f>
        <v>1.7013232514177693E-2</v>
      </c>
      <c r="N61" s="13">
        <f>I61-(K61*M61)</f>
        <v>511.76181474480148</v>
      </c>
      <c r="O61" s="16">
        <v>61</v>
      </c>
      <c r="P61" s="17">
        <v>61</v>
      </c>
    </row>
    <row r="62" spans="1:16" ht="15" customHeight="1" x14ac:dyDescent="0.15">
      <c r="A62" s="8" t="s">
        <v>80</v>
      </c>
      <c r="B62" s="9" t="s">
        <v>58</v>
      </c>
      <c r="C62" s="10">
        <v>1201</v>
      </c>
      <c r="D62" s="11">
        <v>54</v>
      </c>
      <c r="E62" s="10">
        <v>4</v>
      </c>
      <c r="F62" s="10">
        <v>87</v>
      </c>
      <c r="G62" s="10">
        <v>20</v>
      </c>
      <c r="H62" s="12">
        <f>G62*0.01</f>
        <v>0.2</v>
      </c>
      <c r="I62" s="13">
        <f>C62-(C62*H62)</f>
        <v>960.8</v>
      </c>
      <c r="J62" s="13">
        <f>(F62-G62)*0.01</f>
        <v>0.67</v>
      </c>
      <c r="K62" s="13">
        <f>J62*C62</f>
        <v>804.67000000000007</v>
      </c>
      <c r="L62" s="13">
        <f>K62/I62</f>
        <v>0.83750000000000013</v>
      </c>
      <c r="M62" s="13">
        <f>L62^2</f>
        <v>0.70140625000000023</v>
      </c>
      <c r="N62" s="13">
        <f>I62-(K62*M62)</f>
        <v>396.39943281249975</v>
      </c>
      <c r="O62" s="16">
        <v>68</v>
      </c>
      <c r="P62" s="17">
        <v>68</v>
      </c>
    </row>
    <row r="63" spans="1:16" ht="15" customHeight="1" x14ac:dyDescent="0.15">
      <c r="A63" s="8" t="s">
        <v>104</v>
      </c>
      <c r="B63" s="9" t="s">
        <v>105</v>
      </c>
      <c r="C63" s="10">
        <v>546</v>
      </c>
      <c r="D63" s="11">
        <v>70</v>
      </c>
      <c r="E63" s="10">
        <v>5</v>
      </c>
      <c r="F63" s="21"/>
      <c r="G63" s="10">
        <v>-15</v>
      </c>
      <c r="H63" s="12">
        <f>G63*0.01</f>
        <v>-0.15</v>
      </c>
      <c r="I63" s="13">
        <f>C63-(C63*H63)</f>
        <v>627.9</v>
      </c>
      <c r="J63" s="13">
        <f>(F63-G63)*0.01</f>
        <v>0.15</v>
      </c>
      <c r="K63" s="13">
        <f>J63*C63</f>
        <v>81.899999999999991</v>
      </c>
      <c r="L63" s="13">
        <f>K63/I63</f>
        <v>0.13043478260869565</v>
      </c>
      <c r="M63" s="13">
        <f>L63^2</f>
        <v>1.7013232514177693E-2</v>
      </c>
      <c r="N63" s="13">
        <f>I63-(K63*M63)</f>
        <v>626.50661625708881</v>
      </c>
      <c r="O63" s="16">
        <v>52</v>
      </c>
      <c r="P63" s="17">
        <v>52</v>
      </c>
    </row>
    <row r="64" spans="1:16" ht="15" customHeight="1" x14ac:dyDescent="0.15">
      <c r="A64" s="8" t="s">
        <v>53</v>
      </c>
      <c r="B64" s="9" t="s">
        <v>38</v>
      </c>
      <c r="C64" s="10">
        <v>1845</v>
      </c>
      <c r="D64" s="11">
        <v>31</v>
      </c>
      <c r="E64" s="10">
        <v>3</v>
      </c>
      <c r="F64" s="10">
        <v>85</v>
      </c>
      <c r="G64" s="10">
        <v>17</v>
      </c>
      <c r="H64" s="12">
        <f>G64*0.01</f>
        <v>0.17</v>
      </c>
      <c r="I64" s="13">
        <f>C64-(C64*H64)</f>
        <v>1531.35</v>
      </c>
      <c r="J64" s="13">
        <f>(F64-G64)*0.01</f>
        <v>0.68</v>
      </c>
      <c r="K64" s="13">
        <f>J64*C64</f>
        <v>1254.6000000000001</v>
      </c>
      <c r="L64" s="13">
        <f>K64/I64</f>
        <v>0.81927710843373502</v>
      </c>
      <c r="M64" s="13">
        <f>L64^2</f>
        <v>0.67121498040354199</v>
      </c>
      <c r="N64" s="13">
        <f>I64-(K64*M64)</f>
        <v>689.24368558571598</v>
      </c>
      <c r="O64" s="16">
        <v>49</v>
      </c>
      <c r="P64" s="17">
        <v>49</v>
      </c>
    </row>
    <row r="65" spans="1:16" ht="15" customHeight="1" x14ac:dyDescent="0.15">
      <c r="A65" s="8" t="s">
        <v>69</v>
      </c>
      <c r="B65" s="9" t="s">
        <v>41</v>
      </c>
      <c r="C65" s="10">
        <v>1375</v>
      </c>
      <c r="D65" s="11">
        <v>42</v>
      </c>
      <c r="E65" s="10">
        <v>4</v>
      </c>
      <c r="F65" s="10">
        <v>35</v>
      </c>
      <c r="G65" s="10">
        <v>4</v>
      </c>
      <c r="H65" s="12">
        <f>G65*0.01</f>
        <v>0.04</v>
      </c>
      <c r="I65" s="13">
        <f>C65-(C65*H65)</f>
        <v>1320</v>
      </c>
      <c r="J65" s="13">
        <f>(F65-G65)*0.01</f>
        <v>0.31</v>
      </c>
      <c r="K65" s="13">
        <f>J65*C65</f>
        <v>426.25</v>
      </c>
      <c r="L65" s="13">
        <f>K65/I65</f>
        <v>0.32291666666666669</v>
      </c>
      <c r="M65" s="13">
        <f>L65^2</f>
        <v>0.10427517361111112</v>
      </c>
      <c r="N65" s="13">
        <f>I65-(K65*M65)</f>
        <v>1275.5527072482639</v>
      </c>
      <c r="O65" s="18">
        <v>25</v>
      </c>
      <c r="P65" s="17">
        <v>25</v>
      </c>
    </row>
    <row r="66" spans="1:16" ht="15" customHeight="1" x14ac:dyDescent="0.15">
      <c r="A66" s="8" t="s">
        <v>39</v>
      </c>
      <c r="B66" s="9" t="s">
        <v>23</v>
      </c>
      <c r="C66" s="10">
        <v>2157</v>
      </c>
      <c r="D66" s="11">
        <v>24</v>
      </c>
      <c r="E66" s="10">
        <v>2</v>
      </c>
      <c r="F66" s="10">
        <v>81</v>
      </c>
      <c r="G66" s="10">
        <v>22</v>
      </c>
      <c r="H66" s="12">
        <f>G66*0.01</f>
        <v>0.22</v>
      </c>
      <c r="I66" s="13">
        <f>C66-(C66*H66)</f>
        <v>1682.46</v>
      </c>
      <c r="J66" s="13">
        <f>(F66-G66)*0.01</f>
        <v>0.59</v>
      </c>
      <c r="K66" s="13">
        <f>J66*C66</f>
        <v>1272.6299999999999</v>
      </c>
      <c r="L66" s="13">
        <f>K66/I66</f>
        <v>0.75641025641025628</v>
      </c>
      <c r="M66" s="13">
        <f>L66^2</f>
        <v>0.57215647600262964</v>
      </c>
      <c r="N66" s="13">
        <f>I66-(K66*M66)</f>
        <v>954.31650394477356</v>
      </c>
      <c r="O66" s="18">
        <v>36</v>
      </c>
      <c r="P66" s="17">
        <v>36</v>
      </c>
    </row>
    <row r="67" spans="1:16" ht="15" customHeight="1" x14ac:dyDescent="0.15">
      <c r="A67" s="8" t="s">
        <v>108</v>
      </c>
      <c r="B67" s="9" t="s">
        <v>105</v>
      </c>
      <c r="C67" s="10">
        <v>412</v>
      </c>
      <c r="D67" s="11">
        <v>74</v>
      </c>
      <c r="E67" s="10">
        <v>5</v>
      </c>
      <c r="F67" s="21"/>
      <c r="G67" s="10">
        <v>-15</v>
      </c>
      <c r="H67" s="12">
        <f>G67*0.01</f>
        <v>-0.15</v>
      </c>
      <c r="I67" s="13">
        <f>C67-(C67*H67)</f>
        <v>473.8</v>
      </c>
      <c r="J67" s="13">
        <f>(F67-G67)*0.01</f>
        <v>0.15</v>
      </c>
      <c r="K67" s="13">
        <f>J67*C67</f>
        <v>61.8</v>
      </c>
      <c r="L67" s="13">
        <f>K67/I67</f>
        <v>0.13043478260869565</v>
      </c>
      <c r="M67" s="13">
        <f>L67^2</f>
        <v>1.7013232514177693E-2</v>
      </c>
      <c r="N67" s="13">
        <f>I67-(K67*M67)</f>
        <v>472.74858223062381</v>
      </c>
      <c r="O67" s="16">
        <v>63</v>
      </c>
      <c r="P67" s="17">
        <v>63</v>
      </c>
    </row>
    <row r="68" spans="1:16" ht="15" customHeight="1" x14ac:dyDescent="0.15">
      <c r="A68" s="8" t="s">
        <v>82</v>
      </c>
      <c r="B68" s="9" t="s">
        <v>45</v>
      </c>
      <c r="C68" s="10">
        <v>1125</v>
      </c>
      <c r="D68" s="11">
        <v>49</v>
      </c>
      <c r="E68" s="10">
        <v>4</v>
      </c>
      <c r="F68" s="10">
        <v>4</v>
      </c>
      <c r="G68" s="10">
        <v>6</v>
      </c>
      <c r="H68" s="12">
        <f>G68*0.01</f>
        <v>0.06</v>
      </c>
      <c r="I68" s="13">
        <f>C68-(C68*H68)</f>
        <v>1057.5</v>
      </c>
      <c r="J68" s="13">
        <f>(F68-G68)*0.01</f>
        <v>-0.02</v>
      </c>
      <c r="K68" s="13">
        <f>J68*C68</f>
        <v>-22.5</v>
      </c>
      <c r="L68" s="13">
        <f>K68/I68</f>
        <v>-2.1276595744680851E-2</v>
      </c>
      <c r="M68" s="13">
        <f>L68^2</f>
        <v>4.526935264825713E-4</v>
      </c>
      <c r="N68" s="13">
        <f>I68-(K68*M68)</f>
        <v>1057.5101856043459</v>
      </c>
      <c r="O68" s="18">
        <v>34</v>
      </c>
      <c r="P68" s="17">
        <v>34</v>
      </c>
    </row>
    <row r="69" spans="1:16" ht="15" customHeight="1" x14ac:dyDescent="0.15">
      <c r="A69" s="8" t="s">
        <v>34</v>
      </c>
      <c r="B69" s="9" t="s">
        <v>21</v>
      </c>
      <c r="C69" s="10">
        <v>2284</v>
      </c>
      <c r="D69" s="11">
        <v>12</v>
      </c>
      <c r="E69" s="10">
        <v>2</v>
      </c>
      <c r="F69" s="10">
        <v>77</v>
      </c>
      <c r="G69" s="10">
        <v>7</v>
      </c>
      <c r="H69" s="12">
        <f>G69*0.01</f>
        <v>7.0000000000000007E-2</v>
      </c>
      <c r="I69" s="13">
        <f>C69-(C69*H69)</f>
        <v>2124.12</v>
      </c>
      <c r="J69" s="13">
        <f>(F69-G69)*0.01</f>
        <v>0.70000000000000007</v>
      </c>
      <c r="K69" s="13">
        <f>J69*C69</f>
        <v>1598.8000000000002</v>
      </c>
      <c r="L69" s="13">
        <f>K69/I69</f>
        <v>0.75268817204301086</v>
      </c>
      <c r="M69" s="13">
        <f>L69^2</f>
        <v>0.56653948433344914</v>
      </c>
      <c r="N69" s="13">
        <f>I69-(K69*M69)</f>
        <v>1218.3366724476814</v>
      </c>
      <c r="O69" s="18">
        <v>32</v>
      </c>
      <c r="P69" s="17">
        <v>32</v>
      </c>
    </row>
    <row r="70" spans="1:16" ht="15" customHeight="1" x14ac:dyDescent="0.15">
      <c r="A70" s="8" t="s">
        <v>47</v>
      </c>
      <c r="B70" s="9" t="s">
        <v>48</v>
      </c>
      <c r="C70" s="10">
        <v>1937</v>
      </c>
      <c r="D70" s="11">
        <v>21</v>
      </c>
      <c r="E70" s="10">
        <v>3</v>
      </c>
      <c r="F70" s="10">
        <v>88</v>
      </c>
      <c r="G70" s="10">
        <v>10</v>
      </c>
      <c r="H70" s="12">
        <f>G70*0.01</f>
        <v>0.1</v>
      </c>
      <c r="I70" s="13">
        <f>C70-(C70*H70)</f>
        <v>1743.3</v>
      </c>
      <c r="J70" s="13">
        <f>(F70-G70)*0.01</f>
        <v>0.78</v>
      </c>
      <c r="K70" s="13">
        <f>J70*C70</f>
        <v>1510.8600000000001</v>
      </c>
      <c r="L70" s="13">
        <f>K70/I70</f>
        <v>0.86666666666666681</v>
      </c>
      <c r="M70" s="13">
        <f>L70^2</f>
        <v>0.7511111111111114</v>
      </c>
      <c r="N70" s="13">
        <f>I70-(K70*M70)</f>
        <v>608.47626666666611</v>
      </c>
      <c r="O70" s="16">
        <v>53</v>
      </c>
      <c r="P70" s="17">
        <v>53</v>
      </c>
    </row>
    <row r="71" spans="1:16" ht="15" customHeight="1" x14ac:dyDescent="0.15">
      <c r="A71" s="8" t="s">
        <v>76</v>
      </c>
      <c r="B71" s="9" t="s">
        <v>38</v>
      </c>
      <c r="C71" s="10">
        <v>1299</v>
      </c>
      <c r="D71" s="11">
        <v>48</v>
      </c>
      <c r="E71" s="10">
        <v>4</v>
      </c>
      <c r="F71" s="10">
        <v>91</v>
      </c>
      <c r="G71" s="10">
        <v>18</v>
      </c>
      <c r="H71" s="12">
        <f>G71*0.01</f>
        <v>0.18</v>
      </c>
      <c r="I71" s="13">
        <f>C71-(C71*H71)</f>
        <v>1065.18</v>
      </c>
      <c r="J71" s="13">
        <f>(F71-G71)*0.01</f>
        <v>0.73</v>
      </c>
      <c r="K71" s="13">
        <f>J71*C71</f>
        <v>948.27</v>
      </c>
      <c r="L71" s="13">
        <f>K71/I71</f>
        <v>0.89024390243902429</v>
      </c>
      <c r="M71" s="13">
        <f>L71^2</f>
        <v>0.792534205829863</v>
      </c>
      <c r="N71" s="13">
        <f>I71-(K71*M71)</f>
        <v>313.64358863771588</v>
      </c>
      <c r="O71" s="16">
        <v>75</v>
      </c>
      <c r="P71" s="17">
        <v>74</v>
      </c>
    </row>
    <row r="72" spans="1:16" ht="15" customHeight="1" x14ac:dyDescent="0.15">
      <c r="A72" s="8" t="s">
        <v>89</v>
      </c>
      <c r="B72" s="9" t="s">
        <v>90</v>
      </c>
      <c r="C72" s="10">
        <v>937</v>
      </c>
      <c r="D72" s="11">
        <v>56</v>
      </c>
      <c r="E72" s="10">
        <v>4</v>
      </c>
      <c r="F72" s="21"/>
      <c r="G72" s="10">
        <v>-15</v>
      </c>
      <c r="H72" s="12">
        <f>G72*0.01</f>
        <v>-0.15</v>
      </c>
      <c r="I72" s="13">
        <f>C72-(C72*H72)</f>
        <v>1077.55</v>
      </c>
      <c r="J72" s="13">
        <f>(F72-G72)*0.01</f>
        <v>0.15</v>
      </c>
      <c r="K72" s="13">
        <f>J72*C72</f>
        <v>140.54999999999998</v>
      </c>
      <c r="L72" s="13">
        <f>K72/I72</f>
        <v>0.13043478260869565</v>
      </c>
      <c r="M72" s="13">
        <f>L72^2</f>
        <v>1.7013232514177693E-2</v>
      </c>
      <c r="N72" s="13">
        <f>I72-(K72*M72)</f>
        <v>1075.1587901701323</v>
      </c>
      <c r="O72" s="18">
        <v>33</v>
      </c>
      <c r="P72" s="17">
        <v>33</v>
      </c>
    </row>
    <row r="73" spans="1:16" ht="15" customHeight="1" x14ac:dyDescent="0.15">
      <c r="A73" s="8" t="s">
        <v>86</v>
      </c>
      <c r="B73" s="9" t="s">
        <v>52</v>
      </c>
      <c r="C73" s="10">
        <v>1082</v>
      </c>
      <c r="D73" s="11">
        <v>47</v>
      </c>
      <c r="E73" s="10">
        <v>4</v>
      </c>
      <c r="F73" s="21"/>
      <c r="G73" s="10">
        <v>-15</v>
      </c>
      <c r="H73" s="12">
        <f>G73*0.01</f>
        <v>-0.15</v>
      </c>
      <c r="I73" s="13">
        <f>C73-(C73*H73)</f>
        <v>1244.3</v>
      </c>
      <c r="J73" s="13">
        <f>(F73-G73)*0.01</f>
        <v>0.15</v>
      </c>
      <c r="K73" s="13">
        <f>J73*C73</f>
        <v>162.29999999999998</v>
      </c>
      <c r="L73" s="13">
        <f>K73/I73</f>
        <v>0.13043478260869565</v>
      </c>
      <c r="M73" s="13">
        <f>L73^2</f>
        <v>1.7013232514177693E-2</v>
      </c>
      <c r="N73" s="13">
        <f>I73-(K73*M73)</f>
        <v>1241.538752362949</v>
      </c>
      <c r="O73" s="18">
        <v>28</v>
      </c>
      <c r="P73" s="17">
        <v>28</v>
      </c>
    </row>
    <row r="74" spans="1:16" ht="15" customHeight="1" x14ac:dyDescent="0.15">
      <c r="A74" s="8" t="s">
        <v>100</v>
      </c>
      <c r="B74" s="9" t="s">
        <v>74</v>
      </c>
      <c r="C74" s="10">
        <v>603</v>
      </c>
      <c r="D74" s="11">
        <v>68</v>
      </c>
      <c r="E74" s="10">
        <v>4</v>
      </c>
      <c r="F74" s="21"/>
      <c r="G74" s="10">
        <v>-15</v>
      </c>
      <c r="H74" s="12">
        <f>G74*0.01</f>
        <v>-0.15</v>
      </c>
      <c r="I74" s="13">
        <f>C74-(C74*H74)</f>
        <v>693.45</v>
      </c>
      <c r="J74" s="13">
        <f>(F74-G74)*0.01</f>
        <v>0.15</v>
      </c>
      <c r="K74" s="13">
        <f>J74*C74</f>
        <v>90.45</v>
      </c>
      <c r="L74" s="13">
        <f>K74/I74</f>
        <v>0.13043478260869565</v>
      </c>
      <c r="M74" s="13">
        <f>L74^2</f>
        <v>1.7013232514177693E-2</v>
      </c>
      <c r="N74" s="13">
        <f>I74-(K74*M74)</f>
        <v>691.91115311909266</v>
      </c>
      <c r="O74" s="16">
        <v>48</v>
      </c>
      <c r="P74" s="17">
        <v>48</v>
      </c>
    </row>
    <row r="75" spans="1:16" ht="15" customHeight="1" x14ac:dyDescent="0.15">
      <c r="A75" s="8" t="s">
        <v>109</v>
      </c>
      <c r="B75" s="9" t="s">
        <v>90</v>
      </c>
      <c r="C75" s="10">
        <v>412</v>
      </c>
      <c r="D75" s="11">
        <v>75</v>
      </c>
      <c r="E75" s="10">
        <v>5</v>
      </c>
      <c r="F75" s="21"/>
      <c r="G75" s="10">
        <v>-15</v>
      </c>
      <c r="H75" s="12">
        <f>G75*0.01</f>
        <v>-0.15</v>
      </c>
      <c r="I75" s="13">
        <f>C75-(C75*H75)</f>
        <v>473.8</v>
      </c>
      <c r="J75" s="13">
        <f>(F75-G75)*0.01</f>
        <v>0.15</v>
      </c>
      <c r="K75" s="13">
        <f>J75*C75</f>
        <v>61.8</v>
      </c>
      <c r="L75" s="13">
        <f>K75/I75</f>
        <v>0.13043478260869565</v>
      </c>
      <c r="M75" s="13">
        <f>L75^2</f>
        <v>1.7013232514177693E-2</v>
      </c>
      <c r="N75" s="13">
        <f>I75-(K75*M75)</f>
        <v>472.74858223062381</v>
      </c>
      <c r="O75" s="16">
        <v>62</v>
      </c>
      <c r="P75" s="17">
        <v>62</v>
      </c>
    </row>
    <row r="76" spans="1:16" ht="15" customHeight="1" x14ac:dyDescent="0.15">
      <c r="A76" s="8" t="s">
        <v>99</v>
      </c>
      <c r="B76" s="9" t="s">
        <v>97</v>
      </c>
      <c r="C76" s="10">
        <v>608</v>
      </c>
      <c r="D76" s="11">
        <v>67</v>
      </c>
      <c r="E76" s="10">
        <v>4</v>
      </c>
      <c r="F76" s="21"/>
      <c r="G76" s="10">
        <v>-15</v>
      </c>
      <c r="H76" s="12">
        <f>G76*0.01</f>
        <v>-0.15</v>
      </c>
      <c r="I76" s="13">
        <f>C76-(C76*H76)</f>
        <v>699.2</v>
      </c>
      <c r="J76" s="13">
        <f>(F76-G76)*0.01</f>
        <v>0.15</v>
      </c>
      <c r="K76" s="13">
        <f>J76*C76</f>
        <v>91.2</v>
      </c>
      <c r="L76" s="13">
        <f>K76/I76</f>
        <v>0.13043478260869565</v>
      </c>
      <c r="M76" s="13">
        <f>L76^2</f>
        <v>1.7013232514177693E-2</v>
      </c>
      <c r="N76" s="13">
        <f>I76-(K76*M76)</f>
        <v>697.64839319470707</v>
      </c>
      <c r="O76" s="16">
        <v>47</v>
      </c>
      <c r="P76" s="17">
        <v>47</v>
      </c>
    </row>
    <row r="77" spans="1:16" ht="15" customHeight="1" x14ac:dyDescent="0.2">
      <c r="A77" s="20" t="s">
        <v>50</v>
      </c>
      <c r="B77" s="9" t="s">
        <v>21</v>
      </c>
      <c r="C77" s="10">
        <v>1910</v>
      </c>
      <c r="D77" s="11">
        <v>20</v>
      </c>
      <c r="E77" s="10">
        <v>3</v>
      </c>
      <c r="F77" s="10">
        <v>76</v>
      </c>
      <c r="G77" s="10">
        <v>6</v>
      </c>
      <c r="H77" s="12">
        <f>G77*0.01</f>
        <v>0.06</v>
      </c>
      <c r="I77" s="13">
        <f>C77-(C77*H77)</f>
        <v>1795.4</v>
      </c>
      <c r="J77" s="13">
        <f>(F77-G77)*0.01</f>
        <v>0.70000000000000007</v>
      </c>
      <c r="K77" s="13">
        <f>J77*C77</f>
        <v>1337.0000000000002</v>
      </c>
      <c r="L77" s="13">
        <f>K77/I77</f>
        <v>0.74468085106382986</v>
      </c>
      <c r="M77" s="13">
        <f>L77^2</f>
        <v>0.5545495699411499</v>
      </c>
      <c r="N77" s="13">
        <f>I77-(K77*M77)</f>
        <v>1053.9672249886826</v>
      </c>
      <c r="O77" s="18">
        <v>35</v>
      </c>
      <c r="P77" s="17">
        <v>35</v>
      </c>
    </row>
    <row r="78" spans="1:16" ht="15" customHeight="1" x14ac:dyDescent="0.15">
      <c r="A78" s="8" t="s">
        <v>65</v>
      </c>
      <c r="B78" s="9" t="s">
        <v>41</v>
      </c>
      <c r="C78" s="10">
        <v>1494</v>
      </c>
      <c r="D78" s="11">
        <v>39</v>
      </c>
      <c r="E78" s="10">
        <v>4</v>
      </c>
      <c r="F78" s="10">
        <v>53</v>
      </c>
      <c r="G78" s="10">
        <v>7</v>
      </c>
      <c r="H78" s="12">
        <f>G78*0.01</f>
        <v>7.0000000000000007E-2</v>
      </c>
      <c r="I78" s="13">
        <f>C78-(C78*H78)</f>
        <v>1389.42</v>
      </c>
      <c r="J78" s="13">
        <f>(F78-G78)*0.01</f>
        <v>0.46</v>
      </c>
      <c r="K78" s="13">
        <f>J78*C78</f>
        <v>687.24</v>
      </c>
      <c r="L78" s="13">
        <f>K78/I78</f>
        <v>0.4946236559139785</v>
      </c>
      <c r="M78" s="13">
        <f>L78^2</f>
        <v>0.24465256098970981</v>
      </c>
      <c r="N78" s="13">
        <f>I78-(K78*M78)</f>
        <v>1221.2849739854319</v>
      </c>
      <c r="O78" s="18">
        <v>31</v>
      </c>
      <c r="P78" s="17">
        <v>31</v>
      </c>
    </row>
    <row r="79" spans="1:16" ht="15" customHeight="1" x14ac:dyDescent="0.15">
      <c r="A79" s="8" t="s">
        <v>85</v>
      </c>
      <c r="B79" s="9" t="s">
        <v>48</v>
      </c>
      <c r="C79" s="10">
        <v>1083</v>
      </c>
      <c r="D79" s="11">
        <v>55</v>
      </c>
      <c r="E79" s="10">
        <v>4</v>
      </c>
      <c r="F79" s="10">
        <v>86</v>
      </c>
      <c r="G79" s="10">
        <v>12</v>
      </c>
      <c r="H79" s="12">
        <f>G79*0.01</f>
        <v>0.12</v>
      </c>
      <c r="I79" s="13">
        <f>C79-(C79*H79)</f>
        <v>953.04</v>
      </c>
      <c r="J79" s="13">
        <f>(F79-G79)*0.01</f>
        <v>0.74</v>
      </c>
      <c r="K79" s="13">
        <f>J79*C79</f>
        <v>801.42</v>
      </c>
      <c r="L79" s="13">
        <f>K79/I79</f>
        <v>0.84090909090909094</v>
      </c>
      <c r="M79" s="13">
        <f>L79^2</f>
        <v>0.70712809917355379</v>
      </c>
      <c r="N79" s="13">
        <f>I79-(K79*M79)</f>
        <v>386.33339876033051</v>
      </c>
      <c r="O79" s="16">
        <v>70</v>
      </c>
      <c r="P79" s="31"/>
    </row>
    <row r="80" spans="1:16" ht="15" customHeight="1" x14ac:dyDescent="0.15">
      <c r="A80" s="32"/>
      <c r="B80" s="33"/>
      <c r="C80" s="34"/>
      <c r="D80" s="34"/>
      <c r="E80" s="34"/>
      <c r="F80" s="34"/>
      <c r="G80" s="34"/>
      <c r="H80" s="35"/>
      <c r="I80" s="35"/>
      <c r="J80" s="35"/>
      <c r="K80" s="35"/>
      <c r="L80" s="35"/>
      <c r="M80" s="35"/>
      <c r="N80" s="35"/>
      <c r="O80" s="35"/>
      <c r="P80" s="36"/>
    </row>
    <row r="81" spans="1:16" ht="15" customHeight="1" x14ac:dyDescent="0.15">
      <c r="A81" s="37"/>
      <c r="B81" s="38"/>
      <c r="C81" s="21"/>
      <c r="D81" s="21"/>
      <c r="E81" s="21"/>
      <c r="F81" s="21"/>
      <c r="G81" s="21"/>
      <c r="H81" s="39"/>
      <c r="I81" s="35"/>
      <c r="J81" s="35"/>
      <c r="K81" s="35"/>
      <c r="L81" s="35"/>
      <c r="M81" s="35"/>
      <c r="N81" s="35"/>
      <c r="O81" s="39"/>
      <c r="P81" s="36"/>
    </row>
    <row r="82" spans="1:16" ht="15" customHeight="1" x14ac:dyDescent="0.15">
      <c r="A82" s="21"/>
      <c r="B82" s="38"/>
      <c r="C82" s="21"/>
      <c r="D82" s="21"/>
      <c r="E82" s="21"/>
      <c r="F82" s="21"/>
      <c r="G82" s="21"/>
      <c r="H82" s="39"/>
      <c r="I82" s="35"/>
      <c r="J82" s="35"/>
      <c r="K82" s="35"/>
      <c r="L82" s="35"/>
      <c r="M82" s="35"/>
      <c r="N82" s="35"/>
      <c r="O82" s="39"/>
      <c r="P82" s="36"/>
    </row>
    <row r="83" spans="1:16" ht="15" customHeight="1" x14ac:dyDescent="0.15">
      <c r="A83" s="21"/>
      <c r="B83" s="38"/>
      <c r="C83" s="21"/>
      <c r="D83" s="21"/>
      <c r="E83" s="21"/>
      <c r="F83" s="21"/>
      <c r="G83" s="21"/>
      <c r="H83" s="39"/>
      <c r="I83" s="35"/>
      <c r="J83" s="35"/>
      <c r="K83" s="35"/>
      <c r="L83" s="35"/>
      <c r="M83" s="35"/>
      <c r="N83" s="35"/>
      <c r="O83" s="39"/>
      <c r="P83" s="36"/>
    </row>
    <row r="84" spans="1:16" ht="15" customHeight="1" x14ac:dyDescent="0.15">
      <c r="A84" s="21"/>
      <c r="B84" s="38"/>
      <c r="C84" s="21"/>
      <c r="D84" s="21"/>
      <c r="E84" s="21"/>
      <c r="F84" s="21"/>
      <c r="G84" s="21"/>
      <c r="H84" s="39"/>
      <c r="I84" s="35"/>
      <c r="J84" s="35"/>
      <c r="K84" s="35"/>
      <c r="L84" s="35"/>
      <c r="M84" s="35"/>
      <c r="N84" s="35"/>
      <c r="O84" s="39"/>
      <c r="P84" s="36"/>
    </row>
    <row r="85" spans="1:16" ht="15" customHeight="1" x14ac:dyDescent="0.15">
      <c r="A85" s="21"/>
      <c r="B85" s="38"/>
      <c r="C85" s="21"/>
      <c r="D85" s="21"/>
      <c r="E85" s="21"/>
      <c r="F85" s="21"/>
      <c r="G85" s="21"/>
      <c r="H85" s="39"/>
      <c r="I85" s="35"/>
      <c r="J85" s="35"/>
      <c r="K85" s="35"/>
      <c r="L85" s="35"/>
      <c r="M85" s="35"/>
      <c r="N85" s="35"/>
      <c r="O85" s="39"/>
      <c r="P85" s="36"/>
    </row>
    <row r="86" spans="1:16" ht="15" customHeight="1" x14ac:dyDescent="0.15">
      <c r="A86" s="21"/>
      <c r="B86" s="38"/>
      <c r="C86" s="21"/>
      <c r="D86" s="21"/>
      <c r="E86" s="21"/>
      <c r="F86" s="21"/>
      <c r="G86" s="21"/>
      <c r="H86" s="39"/>
      <c r="I86" s="35"/>
      <c r="J86" s="35"/>
      <c r="K86" s="35"/>
      <c r="L86" s="35"/>
      <c r="M86" s="35"/>
      <c r="N86" s="35"/>
      <c r="O86" s="39"/>
      <c r="P86" s="36"/>
    </row>
    <row r="87" spans="1:16" ht="15" customHeight="1" x14ac:dyDescent="0.15">
      <c r="A87" s="21"/>
      <c r="B87" s="38"/>
      <c r="C87" s="21"/>
      <c r="D87" s="21"/>
      <c r="E87" s="21"/>
      <c r="F87" s="21"/>
      <c r="G87" s="21"/>
      <c r="H87" s="39"/>
      <c r="I87" s="35"/>
      <c r="J87" s="35"/>
      <c r="K87" s="35"/>
      <c r="L87" s="35"/>
      <c r="M87" s="35"/>
      <c r="N87" s="35"/>
      <c r="O87" s="39"/>
      <c r="P87" s="36"/>
    </row>
    <row r="88" spans="1:16" ht="15" customHeight="1" x14ac:dyDescent="0.15">
      <c r="A88" s="21"/>
      <c r="B88" s="38"/>
      <c r="C88" s="21"/>
      <c r="D88" s="21"/>
      <c r="E88" s="21"/>
      <c r="F88" s="21"/>
      <c r="G88" s="21"/>
      <c r="H88" s="39"/>
      <c r="I88" s="35"/>
      <c r="J88" s="35"/>
      <c r="K88" s="35"/>
      <c r="L88" s="35"/>
      <c r="M88" s="35"/>
      <c r="N88" s="35"/>
      <c r="O88" s="39"/>
      <c r="P88" s="36"/>
    </row>
    <row r="89" spans="1:16" ht="15" customHeight="1" x14ac:dyDescent="0.15">
      <c r="A89" s="21"/>
      <c r="B89" s="38"/>
      <c r="C89" s="21"/>
      <c r="D89" s="21"/>
      <c r="E89" s="21"/>
      <c r="F89" s="21"/>
      <c r="G89" s="21"/>
      <c r="H89" s="39"/>
      <c r="I89" s="35"/>
      <c r="J89" s="35"/>
      <c r="K89" s="35"/>
      <c r="L89" s="35"/>
      <c r="M89" s="35"/>
      <c r="N89" s="35"/>
      <c r="O89" s="39"/>
      <c r="P89" s="36"/>
    </row>
    <row r="90" spans="1:16" ht="15" customHeight="1" x14ac:dyDescent="0.15">
      <c r="A90" s="21"/>
      <c r="B90" s="38"/>
      <c r="C90" s="21"/>
      <c r="D90" s="21"/>
      <c r="E90" s="21"/>
      <c r="F90" s="21"/>
      <c r="G90" s="21"/>
      <c r="H90" s="39"/>
      <c r="I90" s="35"/>
      <c r="J90" s="35"/>
      <c r="K90" s="35"/>
      <c r="L90" s="35"/>
      <c r="M90" s="35"/>
      <c r="N90" s="35"/>
      <c r="O90" s="39"/>
      <c r="P90" s="36"/>
    </row>
    <row r="91" spans="1:16" ht="15" customHeight="1" x14ac:dyDescent="0.15">
      <c r="A91" s="21"/>
      <c r="B91" s="38"/>
      <c r="C91" s="21"/>
      <c r="D91" s="21"/>
      <c r="E91" s="21"/>
      <c r="F91" s="21"/>
      <c r="G91" s="21"/>
      <c r="H91" s="39"/>
      <c r="I91" s="35"/>
      <c r="J91" s="35"/>
      <c r="K91" s="35"/>
      <c r="L91" s="35"/>
      <c r="M91" s="35"/>
      <c r="N91" s="35"/>
      <c r="O91" s="39"/>
      <c r="P91" s="36"/>
    </row>
    <row r="92" spans="1:16" ht="15" customHeight="1" x14ac:dyDescent="0.15">
      <c r="A92" s="21"/>
      <c r="B92" s="38"/>
      <c r="C92" s="21"/>
      <c r="D92" s="21"/>
      <c r="E92" s="21"/>
      <c r="F92" s="21"/>
      <c r="G92" s="21"/>
      <c r="H92" s="39"/>
      <c r="I92" s="35"/>
      <c r="J92" s="35"/>
      <c r="K92" s="35"/>
      <c r="L92" s="35"/>
      <c r="M92" s="35"/>
      <c r="N92" s="35"/>
      <c r="O92" s="39"/>
      <c r="P92" s="36"/>
    </row>
    <row r="93" spans="1:16" ht="15" customHeight="1" x14ac:dyDescent="0.15">
      <c r="A93" s="21"/>
      <c r="B93" s="38"/>
      <c r="C93" s="21"/>
      <c r="D93" s="21"/>
      <c r="E93" s="21"/>
      <c r="F93" s="21"/>
      <c r="G93" s="21"/>
      <c r="H93" s="39"/>
      <c r="I93" s="35"/>
      <c r="J93" s="35"/>
      <c r="K93" s="35"/>
      <c r="L93" s="35"/>
      <c r="M93" s="35"/>
      <c r="N93" s="35"/>
      <c r="O93" s="39"/>
      <c r="P93" s="36"/>
    </row>
    <row r="94" spans="1:16" ht="15" customHeight="1" x14ac:dyDescent="0.15">
      <c r="A94" s="21"/>
      <c r="B94" s="38"/>
      <c r="C94" s="21"/>
      <c r="D94" s="21"/>
      <c r="E94" s="21"/>
      <c r="F94" s="21"/>
      <c r="G94" s="21"/>
      <c r="H94" s="39"/>
      <c r="I94" s="35"/>
      <c r="J94" s="35"/>
      <c r="K94" s="35"/>
      <c r="L94" s="35"/>
      <c r="M94" s="35"/>
      <c r="N94" s="35"/>
      <c r="O94" s="39"/>
      <c r="P94" s="36"/>
    </row>
    <row r="95" spans="1:16" ht="15" customHeight="1" x14ac:dyDescent="0.15">
      <c r="A95" s="21"/>
      <c r="B95" s="38"/>
      <c r="C95" s="21"/>
      <c r="D95" s="21"/>
      <c r="E95" s="21"/>
      <c r="F95" s="21"/>
      <c r="G95" s="21"/>
      <c r="H95" s="39"/>
      <c r="I95" s="35"/>
      <c r="J95" s="35"/>
      <c r="K95" s="35"/>
      <c r="L95" s="35"/>
      <c r="M95" s="35"/>
      <c r="N95" s="35"/>
      <c r="O95" s="39"/>
      <c r="P95" s="36"/>
    </row>
    <row r="96" spans="1:16" ht="15" customHeight="1" x14ac:dyDescent="0.15">
      <c r="A96" s="21"/>
      <c r="B96" s="38"/>
      <c r="C96" s="21"/>
      <c r="D96" s="21"/>
      <c r="E96" s="21"/>
      <c r="F96" s="21"/>
      <c r="G96" s="21"/>
      <c r="H96" s="39"/>
      <c r="I96" s="35"/>
      <c r="J96" s="35"/>
      <c r="K96" s="35"/>
      <c r="L96" s="35"/>
      <c r="M96" s="35"/>
      <c r="N96" s="35"/>
      <c r="O96" s="39"/>
      <c r="P96" s="36"/>
    </row>
    <row r="97" spans="1:16" ht="15" customHeight="1" x14ac:dyDescent="0.15">
      <c r="A97" s="21"/>
      <c r="B97" s="38"/>
      <c r="C97" s="21"/>
      <c r="D97" s="21"/>
      <c r="E97" s="21"/>
      <c r="F97" s="21"/>
      <c r="G97" s="21"/>
      <c r="H97" s="39"/>
      <c r="I97" s="35"/>
      <c r="J97" s="35"/>
      <c r="K97" s="35"/>
      <c r="L97" s="35"/>
      <c r="M97" s="35"/>
      <c r="N97" s="35"/>
      <c r="O97" s="39"/>
      <c r="P97" s="36"/>
    </row>
    <row r="98" spans="1:16" ht="15" customHeight="1" x14ac:dyDescent="0.15">
      <c r="A98" s="21"/>
      <c r="B98" s="38"/>
      <c r="C98" s="21"/>
      <c r="D98" s="21"/>
      <c r="E98" s="21"/>
      <c r="F98" s="21"/>
      <c r="G98" s="21"/>
      <c r="H98" s="39"/>
      <c r="I98" s="35"/>
      <c r="J98" s="35"/>
      <c r="K98" s="35"/>
      <c r="L98" s="35"/>
      <c r="M98" s="35"/>
      <c r="N98" s="35"/>
      <c r="O98" s="39"/>
      <c r="P98" s="36"/>
    </row>
    <row r="99" spans="1:16" ht="15" customHeight="1" x14ac:dyDescent="0.15">
      <c r="A99" s="21"/>
      <c r="B99" s="38"/>
      <c r="C99" s="21"/>
      <c r="D99" s="21"/>
      <c r="E99" s="21"/>
      <c r="F99" s="21"/>
      <c r="G99" s="21"/>
      <c r="H99" s="39"/>
      <c r="I99" s="35"/>
      <c r="J99" s="35"/>
      <c r="K99" s="35"/>
      <c r="L99" s="35"/>
      <c r="M99" s="35"/>
      <c r="N99" s="35"/>
      <c r="O99" s="39"/>
      <c r="P99" s="36"/>
    </row>
    <row r="100" spans="1:16" ht="15" customHeight="1" x14ac:dyDescent="0.15">
      <c r="A100" s="21"/>
      <c r="B100" s="38"/>
      <c r="C100" s="21"/>
      <c r="D100" s="21"/>
      <c r="E100" s="21"/>
      <c r="F100" s="21"/>
      <c r="G100" s="21"/>
      <c r="H100" s="39"/>
      <c r="I100" s="35"/>
      <c r="J100" s="35"/>
      <c r="K100" s="35"/>
      <c r="L100" s="35"/>
      <c r="M100" s="35"/>
      <c r="N100" s="35"/>
      <c r="O100" s="39"/>
      <c r="P100" s="36"/>
    </row>
    <row r="101" spans="1:16" ht="15" customHeight="1" x14ac:dyDescent="0.15">
      <c r="A101" s="21"/>
      <c r="B101" s="38"/>
      <c r="C101" s="21"/>
      <c r="D101" s="21"/>
      <c r="E101" s="21"/>
      <c r="F101" s="21"/>
      <c r="G101" s="21"/>
      <c r="H101" s="39"/>
      <c r="I101" s="35"/>
      <c r="J101" s="35"/>
      <c r="K101" s="35"/>
      <c r="L101" s="35"/>
      <c r="M101" s="35"/>
      <c r="N101" s="35"/>
      <c r="O101" s="39"/>
      <c r="P101" s="36"/>
    </row>
    <row r="102" spans="1:16" ht="15" customHeight="1" x14ac:dyDescent="0.15">
      <c r="A102" s="21"/>
      <c r="B102" s="38"/>
      <c r="C102" s="21"/>
      <c r="D102" s="21"/>
      <c r="E102" s="21"/>
      <c r="F102" s="21"/>
      <c r="G102" s="21"/>
      <c r="H102" s="39"/>
      <c r="I102" s="35"/>
      <c r="J102" s="35"/>
      <c r="K102" s="35"/>
      <c r="L102" s="35"/>
      <c r="M102" s="35"/>
      <c r="N102" s="35"/>
      <c r="O102" s="39"/>
      <c r="P102" s="36"/>
    </row>
    <row r="103" spans="1:16" ht="15" customHeight="1" x14ac:dyDescent="0.15">
      <c r="A103" s="21"/>
      <c r="B103" s="38"/>
      <c r="C103" s="21"/>
      <c r="D103" s="21"/>
      <c r="E103" s="21"/>
      <c r="F103" s="21"/>
      <c r="G103" s="21"/>
      <c r="H103" s="39"/>
      <c r="I103" s="35"/>
      <c r="J103" s="35"/>
      <c r="K103" s="35"/>
      <c r="L103" s="35"/>
      <c r="M103" s="35"/>
      <c r="N103" s="35"/>
      <c r="O103" s="39"/>
      <c r="P103" s="36"/>
    </row>
    <row r="104" spans="1:16" ht="15" customHeight="1" x14ac:dyDescent="0.15">
      <c r="A104" s="21"/>
      <c r="B104" s="38"/>
      <c r="C104" s="21"/>
      <c r="D104" s="21"/>
      <c r="E104" s="21"/>
      <c r="F104" s="21"/>
      <c r="G104" s="21"/>
      <c r="H104" s="40"/>
      <c r="I104" s="41"/>
      <c r="J104" s="41"/>
      <c r="K104" s="41"/>
      <c r="L104" s="41"/>
      <c r="M104" s="41"/>
      <c r="N104" s="41"/>
      <c r="O104" s="40"/>
      <c r="P104" s="42"/>
    </row>
  </sheetData>
  <sortState xmlns:xlrd2="http://schemas.microsoft.com/office/spreadsheetml/2017/richdata2" ref="A26:P79">
    <sortCondition ref="A26:A79"/>
  </sortState>
  <pageMargins left="0.75" right="0.75" top="1" bottom="1" header="0.5" footer="0.5"/>
  <pageSetup orientation="portrait"/>
  <headerFooter>
    <oddHeader>&amp;C&amp;"Verdana,Bold"&amp;16&amp;K000000 2018 SGV Cross Country</oddHead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0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14.25" customHeight="1" x14ac:dyDescent="0.15"/>
  <cols>
    <col min="1" max="1" width="23.5" style="43" customWidth="1"/>
    <col min="2" max="2" width="11.6640625" style="43" customWidth="1"/>
    <col min="3" max="3" width="5.5" style="43" customWidth="1"/>
    <col min="4" max="4" width="6.33203125" style="43" customWidth="1"/>
    <col min="5" max="5" width="4.83203125" style="43" customWidth="1"/>
    <col min="6" max="6" width="5.5" style="43" customWidth="1"/>
    <col min="7" max="7" width="8.33203125" style="43" customWidth="1"/>
    <col min="8" max="256" width="16.33203125" style="43" customWidth="1"/>
  </cols>
  <sheetData>
    <row r="1" spans="1:7" ht="16" customHeight="1" x14ac:dyDescent="0.15">
      <c r="A1" s="59" t="s">
        <v>113</v>
      </c>
      <c r="B1" s="59"/>
      <c r="C1" s="59"/>
      <c r="D1" s="59"/>
      <c r="E1" s="59"/>
      <c r="F1" s="59"/>
      <c r="G1" s="59"/>
    </row>
    <row r="2" spans="1:7" ht="14.5" customHeight="1" x14ac:dyDescent="0.15">
      <c r="A2" s="44" t="s">
        <v>0</v>
      </c>
      <c r="B2" s="44" t="s">
        <v>1</v>
      </c>
      <c r="C2" s="44" t="s">
        <v>2</v>
      </c>
      <c r="D2" s="44" t="s">
        <v>4</v>
      </c>
      <c r="E2" s="44" t="s">
        <v>5</v>
      </c>
      <c r="F2" s="44" t="s">
        <v>6</v>
      </c>
      <c r="G2" s="44" t="s">
        <v>114</v>
      </c>
    </row>
    <row r="3" spans="1:7" ht="14.5" customHeight="1" x14ac:dyDescent="0.15">
      <c r="A3" s="45" t="s">
        <v>31</v>
      </c>
      <c r="B3" s="46" t="s">
        <v>23</v>
      </c>
      <c r="C3" s="47">
        <v>2450</v>
      </c>
      <c r="D3" s="47">
        <v>2</v>
      </c>
      <c r="E3" s="47">
        <v>72</v>
      </c>
      <c r="F3" s="47">
        <v>16</v>
      </c>
      <c r="G3" s="47">
        <v>18</v>
      </c>
    </row>
    <row r="4" spans="1:7" ht="14.25" customHeight="1" x14ac:dyDescent="0.15">
      <c r="A4" s="48" t="s">
        <v>16</v>
      </c>
      <c r="B4" s="49" t="s">
        <v>17</v>
      </c>
      <c r="C4" s="50">
        <v>3309</v>
      </c>
      <c r="D4" s="50">
        <v>1</v>
      </c>
      <c r="E4" s="50">
        <v>23</v>
      </c>
      <c r="F4" s="50">
        <v>7</v>
      </c>
      <c r="G4" s="50">
        <v>1</v>
      </c>
    </row>
    <row r="5" spans="1:7" ht="14.25" customHeight="1" x14ac:dyDescent="0.15">
      <c r="A5" s="48" t="s">
        <v>73</v>
      </c>
      <c r="B5" s="49" t="s">
        <v>74</v>
      </c>
      <c r="C5" s="50">
        <v>1340</v>
      </c>
      <c r="D5" s="50">
        <v>4</v>
      </c>
      <c r="E5" s="51"/>
      <c r="F5" s="51"/>
      <c r="G5" s="50">
        <v>16</v>
      </c>
    </row>
    <row r="6" spans="1:7" ht="14.25" customHeight="1" x14ac:dyDescent="0.15">
      <c r="A6" s="48" t="s">
        <v>46</v>
      </c>
      <c r="B6" s="49" t="s">
        <v>30</v>
      </c>
      <c r="C6" s="50">
        <v>1950</v>
      </c>
      <c r="D6" s="50">
        <v>3</v>
      </c>
      <c r="E6" s="50">
        <v>29</v>
      </c>
      <c r="F6" s="50">
        <v>3</v>
      </c>
      <c r="G6" s="50">
        <v>8</v>
      </c>
    </row>
    <row r="7" spans="1:7" ht="14.25" customHeight="1" x14ac:dyDescent="0.15">
      <c r="A7" s="48" t="s">
        <v>20</v>
      </c>
      <c r="B7" s="49" t="s">
        <v>21</v>
      </c>
      <c r="C7" s="50">
        <v>2829</v>
      </c>
      <c r="D7" s="50">
        <v>1</v>
      </c>
      <c r="E7" s="50">
        <v>77</v>
      </c>
      <c r="F7" s="50">
        <v>12</v>
      </c>
      <c r="G7" s="50">
        <v>17</v>
      </c>
    </row>
    <row r="8" spans="1:7" ht="14.25" customHeight="1" x14ac:dyDescent="0.15">
      <c r="A8" s="48" t="s">
        <v>32</v>
      </c>
      <c r="B8" s="49" t="s">
        <v>30</v>
      </c>
      <c r="C8" s="50">
        <v>2414</v>
      </c>
      <c r="D8" s="50">
        <v>2</v>
      </c>
      <c r="E8" s="50">
        <v>32</v>
      </c>
      <c r="F8" s="50">
        <v>3</v>
      </c>
      <c r="G8" s="50">
        <v>6</v>
      </c>
    </row>
    <row r="9" spans="1:7" ht="14.25" customHeight="1" x14ac:dyDescent="0.15">
      <c r="A9" s="48" t="s">
        <v>51</v>
      </c>
      <c r="B9" s="49" t="s">
        <v>52</v>
      </c>
      <c r="C9" s="50">
        <v>1858</v>
      </c>
      <c r="D9" s="50">
        <v>3</v>
      </c>
      <c r="E9" s="51"/>
      <c r="F9" s="51"/>
      <c r="G9" s="50">
        <v>7</v>
      </c>
    </row>
    <row r="10" spans="1:7" ht="14.25" customHeight="1" x14ac:dyDescent="0.15">
      <c r="A10" s="48" t="s">
        <v>18</v>
      </c>
      <c r="B10" s="49" t="s">
        <v>19</v>
      </c>
      <c r="C10" s="50">
        <v>2917</v>
      </c>
      <c r="D10" s="50">
        <v>1</v>
      </c>
      <c r="E10" s="50">
        <v>11</v>
      </c>
      <c r="F10" s="50">
        <v>7</v>
      </c>
      <c r="G10" s="50">
        <v>2</v>
      </c>
    </row>
    <row r="11" spans="1:7" ht="14.25" customHeight="1" x14ac:dyDescent="0.15">
      <c r="A11" s="48" t="s">
        <v>29</v>
      </c>
      <c r="B11" s="49" t="s">
        <v>30</v>
      </c>
      <c r="C11" s="50">
        <v>2509</v>
      </c>
      <c r="D11" s="50">
        <v>1</v>
      </c>
      <c r="E11" s="50">
        <v>23</v>
      </c>
      <c r="F11" s="50">
        <v>4</v>
      </c>
      <c r="G11" s="50">
        <v>3</v>
      </c>
    </row>
    <row r="12" spans="1:7" ht="14.25" customHeight="1" x14ac:dyDescent="0.15">
      <c r="A12" s="48" t="s">
        <v>42</v>
      </c>
      <c r="B12" s="49" t="s">
        <v>43</v>
      </c>
      <c r="C12" s="50">
        <v>2007</v>
      </c>
      <c r="D12" s="50">
        <v>3</v>
      </c>
      <c r="E12" s="50">
        <v>48</v>
      </c>
      <c r="F12" s="50">
        <v>4</v>
      </c>
      <c r="G12" s="50">
        <v>10</v>
      </c>
    </row>
    <row r="13" spans="1:7" ht="14.25" customHeight="1" x14ac:dyDescent="0.15">
      <c r="A13" s="48" t="s">
        <v>24</v>
      </c>
      <c r="B13" s="49" t="s">
        <v>21</v>
      </c>
      <c r="C13" s="50">
        <v>2719</v>
      </c>
      <c r="D13" s="50">
        <v>1</v>
      </c>
      <c r="E13" s="50">
        <v>49</v>
      </c>
      <c r="F13" s="50">
        <v>6</v>
      </c>
      <c r="G13" s="50">
        <v>4</v>
      </c>
    </row>
    <row r="14" spans="1:7" ht="14.25" customHeight="1" x14ac:dyDescent="0.15">
      <c r="A14" s="48" t="s">
        <v>35</v>
      </c>
      <c r="B14" s="49" t="s">
        <v>23</v>
      </c>
      <c r="C14" s="50">
        <v>2262</v>
      </c>
      <c r="D14" s="50">
        <v>2</v>
      </c>
      <c r="E14" s="50">
        <v>57</v>
      </c>
      <c r="F14" s="50">
        <v>17</v>
      </c>
      <c r="G14" s="50">
        <v>11</v>
      </c>
    </row>
    <row r="15" spans="1:7" ht="14.25" customHeight="1" x14ac:dyDescent="0.15">
      <c r="A15" s="48" t="s">
        <v>40</v>
      </c>
      <c r="B15" s="49" t="s">
        <v>41</v>
      </c>
      <c r="C15" s="50">
        <v>2120</v>
      </c>
      <c r="D15" s="50">
        <v>2</v>
      </c>
      <c r="E15" s="50">
        <v>57</v>
      </c>
      <c r="F15" s="50">
        <v>11</v>
      </c>
      <c r="G15" s="50">
        <v>13</v>
      </c>
    </row>
    <row r="16" spans="1:7" ht="14.25" customHeight="1" x14ac:dyDescent="0.15">
      <c r="A16" s="48" t="s">
        <v>25</v>
      </c>
      <c r="B16" s="49" t="s">
        <v>23</v>
      </c>
      <c r="C16" s="50">
        <v>2582</v>
      </c>
      <c r="D16" s="50">
        <v>1</v>
      </c>
      <c r="E16" s="50">
        <v>66</v>
      </c>
      <c r="F16" s="50">
        <v>12</v>
      </c>
      <c r="G16" s="50">
        <v>9</v>
      </c>
    </row>
    <row r="17" spans="1:7" ht="14.25" customHeight="1" x14ac:dyDescent="0.15">
      <c r="A17" s="48" t="s">
        <v>70</v>
      </c>
      <c r="B17" s="49" t="s">
        <v>71</v>
      </c>
      <c r="C17" s="50">
        <v>1360</v>
      </c>
      <c r="D17" s="50">
        <v>4</v>
      </c>
      <c r="E17" s="51"/>
      <c r="F17" s="51"/>
      <c r="G17" s="50">
        <v>15</v>
      </c>
    </row>
    <row r="18" spans="1:7" ht="14.25" customHeight="1" x14ac:dyDescent="0.15">
      <c r="A18" s="48" t="s">
        <v>44</v>
      </c>
      <c r="B18" s="49" t="s">
        <v>45</v>
      </c>
      <c r="C18" s="50">
        <v>1977</v>
      </c>
      <c r="D18" s="50">
        <v>3</v>
      </c>
      <c r="E18" s="50">
        <v>41</v>
      </c>
      <c r="F18" s="50">
        <v>14</v>
      </c>
      <c r="G18" s="50">
        <v>12</v>
      </c>
    </row>
    <row r="19" spans="1:7" ht="14.25" customHeight="1" x14ac:dyDescent="0.15">
      <c r="A19" s="48" t="s">
        <v>27</v>
      </c>
      <c r="B19" s="49" t="s">
        <v>28</v>
      </c>
      <c r="C19" s="50">
        <v>2519</v>
      </c>
      <c r="D19" s="50">
        <v>1</v>
      </c>
      <c r="E19" s="50">
        <v>16</v>
      </c>
      <c r="F19" s="50">
        <v>9</v>
      </c>
      <c r="G19" s="50">
        <v>5</v>
      </c>
    </row>
    <row r="20" spans="1:7" ht="14.25" customHeight="1" x14ac:dyDescent="0.15">
      <c r="A20" s="48" t="s">
        <v>36</v>
      </c>
      <c r="B20" s="49" t="s">
        <v>28</v>
      </c>
      <c r="C20" s="50">
        <v>2237</v>
      </c>
      <c r="D20" s="50">
        <v>2</v>
      </c>
      <c r="E20" s="50">
        <v>65</v>
      </c>
      <c r="F20" s="50">
        <v>5</v>
      </c>
      <c r="G20" s="50">
        <v>14</v>
      </c>
    </row>
  </sheetData>
  <mergeCells count="1">
    <mergeCell ref="A1:G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28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14.25" customHeight="1" x14ac:dyDescent="0.15"/>
  <cols>
    <col min="1" max="1" width="29.6640625" style="52" customWidth="1"/>
    <col min="2" max="2" width="12.5" style="52" customWidth="1"/>
    <col min="3" max="3" width="5.5" style="52" customWidth="1"/>
    <col min="4" max="4" width="6.33203125" style="52" customWidth="1"/>
    <col min="5" max="5" width="4.83203125" style="52" customWidth="1"/>
    <col min="6" max="6" width="5.5" style="52" customWidth="1"/>
    <col min="7" max="7" width="8.33203125" style="52" customWidth="1"/>
    <col min="8" max="256" width="16.33203125" style="52" customWidth="1"/>
  </cols>
  <sheetData>
    <row r="1" spans="1:7" ht="16" customHeight="1" x14ac:dyDescent="0.15">
      <c r="A1" s="59" t="s">
        <v>115</v>
      </c>
      <c r="B1" s="59"/>
      <c r="C1" s="59"/>
      <c r="D1" s="59"/>
      <c r="E1" s="59"/>
      <c r="F1" s="59"/>
      <c r="G1" s="59"/>
    </row>
    <row r="2" spans="1:7" ht="14.5" customHeight="1" x14ac:dyDescent="0.15">
      <c r="A2" s="44" t="s">
        <v>0</v>
      </c>
      <c r="B2" s="44" t="s">
        <v>1</v>
      </c>
      <c r="C2" s="44" t="s">
        <v>2</v>
      </c>
      <c r="D2" s="44" t="s">
        <v>4</v>
      </c>
      <c r="E2" s="44" t="s">
        <v>5</v>
      </c>
      <c r="F2" s="44" t="s">
        <v>6</v>
      </c>
      <c r="G2" s="44" t="s">
        <v>114</v>
      </c>
    </row>
    <row r="3" spans="1:7" ht="14.5" customHeight="1" x14ac:dyDescent="0.15">
      <c r="A3" s="45" t="s">
        <v>37</v>
      </c>
      <c r="B3" s="46" t="s">
        <v>38</v>
      </c>
      <c r="C3" s="47">
        <v>2161</v>
      </c>
      <c r="D3" s="47">
        <v>2</v>
      </c>
      <c r="E3" s="47">
        <v>86</v>
      </c>
      <c r="F3" s="47">
        <v>11</v>
      </c>
      <c r="G3" s="47">
        <v>42</v>
      </c>
    </row>
    <row r="4" spans="1:7" ht="14.25" customHeight="1" x14ac:dyDescent="0.15">
      <c r="A4" s="48" t="s">
        <v>64</v>
      </c>
      <c r="B4" s="49" t="s">
        <v>28</v>
      </c>
      <c r="C4" s="50">
        <v>1509</v>
      </c>
      <c r="D4" s="50">
        <v>4</v>
      </c>
      <c r="E4" s="50">
        <v>51</v>
      </c>
      <c r="F4" s="50">
        <v>6</v>
      </c>
      <c r="G4" s="50">
        <v>27</v>
      </c>
    </row>
    <row r="5" spans="1:7" ht="14.25" customHeight="1" x14ac:dyDescent="0.15">
      <c r="A5" s="48" t="s">
        <v>78</v>
      </c>
      <c r="B5" s="49" t="s">
        <v>41</v>
      </c>
      <c r="C5" s="50">
        <v>1221</v>
      </c>
      <c r="D5" s="50">
        <v>4</v>
      </c>
      <c r="E5" s="50">
        <v>71</v>
      </c>
      <c r="F5" s="50">
        <v>5</v>
      </c>
      <c r="G5" s="50">
        <v>43</v>
      </c>
    </row>
    <row r="6" spans="1:7" ht="14.25" customHeight="1" x14ac:dyDescent="0.15">
      <c r="A6" s="48" t="s">
        <v>62</v>
      </c>
      <c r="B6" s="49" t="s">
        <v>28</v>
      </c>
      <c r="C6" s="50">
        <v>1631</v>
      </c>
      <c r="D6" s="50">
        <v>3</v>
      </c>
      <c r="E6" s="50">
        <v>59</v>
      </c>
      <c r="F6" s="50">
        <v>9</v>
      </c>
      <c r="G6" s="50">
        <v>29</v>
      </c>
    </row>
    <row r="7" spans="1:7" ht="14.25" customHeight="1" x14ac:dyDescent="0.15">
      <c r="A7" s="48" t="s">
        <v>95</v>
      </c>
      <c r="B7" s="49" t="s">
        <v>74</v>
      </c>
      <c r="C7" s="50">
        <v>722</v>
      </c>
      <c r="D7" s="50">
        <v>4</v>
      </c>
      <c r="E7" s="51"/>
      <c r="F7" s="51"/>
      <c r="G7" s="50">
        <v>39</v>
      </c>
    </row>
    <row r="8" spans="1:7" ht="14.25" customHeight="1" x14ac:dyDescent="0.15">
      <c r="A8" s="48" t="s">
        <v>33</v>
      </c>
      <c r="B8" s="49" t="s">
        <v>21</v>
      </c>
      <c r="C8" s="50">
        <v>2407</v>
      </c>
      <c r="D8" s="50">
        <v>2</v>
      </c>
      <c r="E8" s="50">
        <v>75</v>
      </c>
      <c r="F8" s="50">
        <v>10</v>
      </c>
      <c r="G8" s="50">
        <v>22</v>
      </c>
    </row>
    <row r="9" spans="1:7" ht="14.25" customHeight="1" x14ac:dyDescent="0.15">
      <c r="A9" s="48" t="s">
        <v>116</v>
      </c>
      <c r="B9" s="49" t="s">
        <v>71</v>
      </c>
      <c r="C9" s="50">
        <v>796</v>
      </c>
      <c r="D9" s="50">
        <v>4</v>
      </c>
      <c r="E9" s="51"/>
      <c r="F9" s="51"/>
      <c r="G9" s="50">
        <v>37</v>
      </c>
    </row>
    <row r="10" spans="1:7" ht="14.25" customHeight="1" x14ac:dyDescent="0.15">
      <c r="A10" s="48" t="s">
        <v>59</v>
      </c>
      <c r="B10" s="49" t="s">
        <v>38</v>
      </c>
      <c r="C10" s="50">
        <v>1765</v>
      </c>
      <c r="D10" s="50">
        <v>3</v>
      </c>
      <c r="E10" s="50">
        <v>56</v>
      </c>
      <c r="F10" s="50">
        <v>21</v>
      </c>
      <c r="G10" s="50">
        <v>26</v>
      </c>
    </row>
    <row r="11" spans="1:7" ht="14.25" customHeight="1" x14ac:dyDescent="0.15">
      <c r="A11" s="48" t="s">
        <v>68</v>
      </c>
      <c r="B11" s="49" t="s">
        <v>45</v>
      </c>
      <c r="C11" s="50">
        <v>1400</v>
      </c>
      <c r="D11" s="50">
        <v>4</v>
      </c>
      <c r="E11" s="50">
        <v>2</v>
      </c>
      <c r="F11" s="50">
        <v>2</v>
      </c>
      <c r="G11" s="50">
        <v>21</v>
      </c>
    </row>
    <row r="12" spans="1:7" ht="14.25" customHeight="1" x14ac:dyDescent="0.15">
      <c r="A12" s="48" t="s">
        <v>60</v>
      </c>
      <c r="B12" s="49" t="s">
        <v>28</v>
      </c>
      <c r="C12" s="50">
        <v>1732</v>
      </c>
      <c r="D12" s="50">
        <v>3</v>
      </c>
      <c r="E12" s="50">
        <v>65</v>
      </c>
      <c r="F12" s="50">
        <v>5</v>
      </c>
      <c r="G12" s="50">
        <v>30</v>
      </c>
    </row>
    <row r="13" spans="1:7" ht="14.25" customHeight="1" x14ac:dyDescent="0.15">
      <c r="A13" s="48" t="s">
        <v>84</v>
      </c>
      <c r="B13" s="49" t="s">
        <v>38</v>
      </c>
      <c r="C13" s="50">
        <v>1121</v>
      </c>
      <c r="D13" s="50">
        <v>4</v>
      </c>
      <c r="E13" s="50">
        <v>62</v>
      </c>
      <c r="F13" s="50">
        <v>8</v>
      </c>
      <c r="G13" s="50">
        <v>40</v>
      </c>
    </row>
    <row r="14" spans="1:7" ht="14.25" customHeight="1" x14ac:dyDescent="0.15">
      <c r="A14" s="48" t="s">
        <v>96</v>
      </c>
      <c r="B14" s="49" t="s">
        <v>97</v>
      </c>
      <c r="C14" s="50">
        <v>690</v>
      </c>
      <c r="D14" s="50">
        <v>4</v>
      </c>
      <c r="E14" s="51"/>
      <c r="F14" s="51"/>
      <c r="G14" s="50">
        <v>41</v>
      </c>
    </row>
    <row r="15" spans="1:7" ht="14.25" customHeight="1" x14ac:dyDescent="0.15">
      <c r="A15" s="48" t="s">
        <v>61</v>
      </c>
      <c r="B15" s="49" t="s">
        <v>45</v>
      </c>
      <c r="C15" s="50">
        <v>1678</v>
      </c>
      <c r="D15" s="50">
        <v>3</v>
      </c>
      <c r="E15" s="50">
        <v>54</v>
      </c>
      <c r="F15" s="50">
        <v>5</v>
      </c>
      <c r="G15" s="50">
        <v>20</v>
      </c>
    </row>
    <row r="16" spans="1:7" ht="14.25" customHeight="1" x14ac:dyDescent="0.15">
      <c r="A16" s="48" t="s">
        <v>26</v>
      </c>
      <c r="B16" s="49" t="s">
        <v>23</v>
      </c>
      <c r="C16" s="50">
        <v>2564</v>
      </c>
      <c r="D16" s="50">
        <v>1</v>
      </c>
      <c r="E16" s="50">
        <v>87</v>
      </c>
      <c r="F16" s="50">
        <v>18</v>
      </c>
      <c r="G16" s="50">
        <v>38</v>
      </c>
    </row>
    <row r="17" spans="1:7" ht="14.25" customHeight="1" x14ac:dyDescent="0.15">
      <c r="A17" s="48" t="s">
        <v>79</v>
      </c>
      <c r="B17" s="49" t="s">
        <v>41</v>
      </c>
      <c r="C17" s="50">
        <v>1215</v>
      </c>
      <c r="D17" s="50">
        <v>4</v>
      </c>
      <c r="E17" s="50">
        <v>71</v>
      </c>
      <c r="F17" s="50">
        <v>5</v>
      </c>
      <c r="G17" s="50">
        <v>44</v>
      </c>
    </row>
    <row r="18" spans="1:7" ht="14.25" customHeight="1" x14ac:dyDescent="0.15">
      <c r="A18" s="48" t="s">
        <v>56</v>
      </c>
      <c r="B18" s="49" t="s">
        <v>17</v>
      </c>
      <c r="C18" s="50">
        <v>1807</v>
      </c>
      <c r="D18" s="50">
        <v>3</v>
      </c>
      <c r="E18" s="50">
        <v>63</v>
      </c>
      <c r="F18" s="50">
        <v>6</v>
      </c>
      <c r="G18" s="50">
        <v>24</v>
      </c>
    </row>
    <row r="19" spans="1:7" ht="14.25" customHeight="1" x14ac:dyDescent="0.15">
      <c r="A19" s="48" t="s">
        <v>69</v>
      </c>
      <c r="B19" s="49" t="s">
        <v>41</v>
      </c>
      <c r="C19" s="50">
        <v>1375</v>
      </c>
      <c r="D19" s="50">
        <v>4</v>
      </c>
      <c r="E19" s="50">
        <v>35</v>
      </c>
      <c r="F19" s="50">
        <v>4</v>
      </c>
      <c r="G19" s="50">
        <v>25</v>
      </c>
    </row>
    <row r="20" spans="1:7" ht="14.25" customHeight="1" x14ac:dyDescent="0.15">
      <c r="A20" s="48" t="s">
        <v>39</v>
      </c>
      <c r="B20" s="49" t="s">
        <v>23</v>
      </c>
      <c r="C20" s="50">
        <v>2157</v>
      </c>
      <c r="D20" s="50">
        <v>2</v>
      </c>
      <c r="E20" s="50">
        <v>81</v>
      </c>
      <c r="F20" s="50">
        <v>22</v>
      </c>
      <c r="G20" s="50">
        <v>36</v>
      </c>
    </row>
    <row r="21" spans="1:7" ht="14.25" customHeight="1" x14ac:dyDescent="0.15">
      <c r="A21" s="48" t="s">
        <v>82</v>
      </c>
      <c r="B21" s="49" t="s">
        <v>45</v>
      </c>
      <c r="C21" s="50">
        <v>1125</v>
      </c>
      <c r="D21" s="50">
        <v>4</v>
      </c>
      <c r="E21" s="50">
        <v>4</v>
      </c>
      <c r="F21" s="50">
        <v>6</v>
      </c>
      <c r="G21" s="50">
        <v>34</v>
      </c>
    </row>
    <row r="22" spans="1:7" ht="14.25" customHeight="1" x14ac:dyDescent="0.15">
      <c r="A22" s="48" t="s">
        <v>34</v>
      </c>
      <c r="B22" s="49" t="s">
        <v>21</v>
      </c>
      <c r="C22" s="50">
        <v>2284</v>
      </c>
      <c r="D22" s="50">
        <v>2</v>
      </c>
      <c r="E22" s="50">
        <v>77</v>
      </c>
      <c r="F22" s="50">
        <v>7</v>
      </c>
      <c r="G22" s="50">
        <v>32</v>
      </c>
    </row>
    <row r="23" spans="1:7" ht="14.25" customHeight="1" x14ac:dyDescent="0.15">
      <c r="A23" s="48" t="s">
        <v>63</v>
      </c>
      <c r="B23" s="49" t="s">
        <v>28</v>
      </c>
      <c r="C23" s="50">
        <v>1618</v>
      </c>
      <c r="D23" s="50">
        <v>3</v>
      </c>
      <c r="E23" s="50">
        <v>55</v>
      </c>
      <c r="F23" s="50">
        <v>4</v>
      </c>
      <c r="G23" s="50">
        <v>23</v>
      </c>
    </row>
    <row r="24" spans="1:7" ht="14.25" customHeight="1" x14ac:dyDescent="0.15">
      <c r="A24" s="48" t="s">
        <v>66</v>
      </c>
      <c r="B24" s="49" t="s">
        <v>45</v>
      </c>
      <c r="C24" s="50">
        <v>1490</v>
      </c>
      <c r="D24" s="50">
        <v>4</v>
      </c>
      <c r="E24" s="50">
        <v>16</v>
      </c>
      <c r="F24" s="50">
        <v>4</v>
      </c>
      <c r="G24" s="50">
        <v>19</v>
      </c>
    </row>
    <row r="25" spans="1:7" ht="14.25" customHeight="1" x14ac:dyDescent="0.15">
      <c r="A25" s="48" t="s">
        <v>89</v>
      </c>
      <c r="B25" s="49" t="s">
        <v>90</v>
      </c>
      <c r="C25" s="50">
        <v>937</v>
      </c>
      <c r="D25" s="50">
        <v>4</v>
      </c>
      <c r="E25" s="51"/>
      <c r="F25" s="51"/>
      <c r="G25" s="50">
        <v>33</v>
      </c>
    </row>
    <row r="26" spans="1:7" ht="14.25" customHeight="1" x14ac:dyDescent="0.15">
      <c r="A26" s="48" t="s">
        <v>86</v>
      </c>
      <c r="B26" s="49" t="s">
        <v>52</v>
      </c>
      <c r="C26" s="50">
        <v>1082</v>
      </c>
      <c r="D26" s="50">
        <v>4</v>
      </c>
      <c r="E26" s="51"/>
      <c r="F26" s="51"/>
      <c r="G26" s="50">
        <v>28</v>
      </c>
    </row>
    <row r="27" spans="1:7" ht="14.25" customHeight="1" x14ac:dyDescent="0.15">
      <c r="A27" s="48" t="s">
        <v>50</v>
      </c>
      <c r="B27" s="49" t="s">
        <v>21</v>
      </c>
      <c r="C27" s="50">
        <v>1910</v>
      </c>
      <c r="D27" s="50">
        <v>3</v>
      </c>
      <c r="E27" s="50">
        <v>76</v>
      </c>
      <c r="F27" s="50">
        <v>6</v>
      </c>
      <c r="G27" s="50">
        <v>35</v>
      </c>
    </row>
    <row r="28" spans="1:7" ht="14.25" customHeight="1" x14ac:dyDescent="0.15">
      <c r="A28" s="48" t="s">
        <v>65</v>
      </c>
      <c r="B28" s="49" t="s">
        <v>41</v>
      </c>
      <c r="C28" s="50">
        <v>1494</v>
      </c>
      <c r="D28" s="50">
        <v>4</v>
      </c>
      <c r="E28" s="50">
        <v>53</v>
      </c>
      <c r="F28" s="50">
        <v>7</v>
      </c>
      <c r="G28" s="50">
        <v>31</v>
      </c>
    </row>
  </sheetData>
  <mergeCells count="1">
    <mergeCell ref="A1:G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36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33203125" defaultRowHeight="14.25" customHeight="1" x14ac:dyDescent="0.15"/>
  <cols>
    <col min="1" max="1" width="31.1640625" style="53" customWidth="1"/>
    <col min="2" max="2" width="12.5" style="53" customWidth="1"/>
    <col min="3" max="3" width="5.5" style="53" customWidth="1"/>
    <col min="4" max="4" width="6.33203125" style="53" customWidth="1"/>
    <col min="5" max="5" width="4.83203125" style="53" customWidth="1"/>
    <col min="6" max="6" width="5.5" style="53" customWidth="1"/>
    <col min="7" max="7" width="8.33203125" style="53" customWidth="1"/>
    <col min="8" max="256" width="16.33203125" style="53" customWidth="1"/>
  </cols>
  <sheetData>
    <row r="1" spans="1:7" ht="16" customHeight="1" x14ac:dyDescent="0.15">
      <c r="A1" s="59" t="s">
        <v>117</v>
      </c>
      <c r="B1" s="59"/>
      <c r="C1" s="59"/>
      <c r="D1" s="59"/>
      <c r="E1" s="59"/>
      <c r="F1" s="59"/>
      <c r="G1" s="59"/>
    </row>
    <row r="2" spans="1:7" ht="14.5" customHeight="1" x14ac:dyDescent="0.15">
      <c r="A2" s="44" t="s">
        <v>0</v>
      </c>
      <c r="B2" s="54" t="s">
        <v>1</v>
      </c>
      <c r="C2" s="44" t="s">
        <v>2</v>
      </c>
      <c r="D2" s="44" t="s">
        <v>4</v>
      </c>
      <c r="E2" s="44" t="s">
        <v>5</v>
      </c>
      <c r="F2" s="44" t="s">
        <v>6</v>
      </c>
      <c r="G2" s="44" t="s">
        <v>114</v>
      </c>
    </row>
    <row r="3" spans="1:7" ht="14.5" customHeight="1" x14ac:dyDescent="0.15">
      <c r="A3" s="45" t="s">
        <v>112</v>
      </c>
      <c r="B3" s="55" t="s">
        <v>105</v>
      </c>
      <c r="C3" s="47">
        <v>322</v>
      </c>
      <c r="D3" s="47">
        <v>5</v>
      </c>
      <c r="E3" s="56"/>
      <c r="F3" s="47">
        <v>-15</v>
      </c>
      <c r="G3" s="47">
        <v>72</v>
      </c>
    </row>
    <row r="4" spans="1:7" ht="14.25" customHeight="1" x14ac:dyDescent="0.15">
      <c r="A4" s="48" t="s">
        <v>77</v>
      </c>
      <c r="B4" s="57" t="s">
        <v>48</v>
      </c>
      <c r="C4" s="50">
        <v>1247</v>
      </c>
      <c r="D4" s="50">
        <v>4</v>
      </c>
      <c r="E4" s="50">
        <v>81</v>
      </c>
      <c r="F4" s="50">
        <v>16</v>
      </c>
      <c r="G4" s="50">
        <v>56</v>
      </c>
    </row>
    <row r="5" spans="1:7" ht="14.25" customHeight="1" x14ac:dyDescent="0.15">
      <c r="A5" s="48" t="s">
        <v>54</v>
      </c>
      <c r="B5" s="57" t="s">
        <v>41</v>
      </c>
      <c r="C5" s="50">
        <v>1840</v>
      </c>
      <c r="D5" s="50">
        <v>3</v>
      </c>
      <c r="E5" s="50">
        <v>88</v>
      </c>
      <c r="F5" s="50">
        <v>9</v>
      </c>
      <c r="G5" s="50">
        <v>55</v>
      </c>
    </row>
    <row r="6" spans="1:7" ht="14.25" customHeight="1" x14ac:dyDescent="0.15">
      <c r="A6" s="48" t="s">
        <v>87</v>
      </c>
      <c r="B6" s="57" t="s">
        <v>58</v>
      </c>
      <c r="C6" s="50">
        <v>1012</v>
      </c>
      <c r="D6" s="50">
        <v>4</v>
      </c>
      <c r="E6" s="50">
        <v>87</v>
      </c>
      <c r="F6" s="50">
        <v>17</v>
      </c>
      <c r="G6" s="50">
        <v>74</v>
      </c>
    </row>
    <row r="7" spans="1:7" ht="14.25" customHeight="1" x14ac:dyDescent="0.15">
      <c r="A7" s="48" t="s">
        <v>22</v>
      </c>
      <c r="B7" s="57" t="s">
        <v>23</v>
      </c>
      <c r="C7" s="50">
        <v>2804</v>
      </c>
      <c r="D7" s="50">
        <v>1</v>
      </c>
      <c r="E7" s="50">
        <v>93</v>
      </c>
      <c r="F7" s="50">
        <v>22</v>
      </c>
      <c r="G7" s="50">
        <v>57</v>
      </c>
    </row>
    <row r="8" spans="1:7" ht="14.25" customHeight="1" x14ac:dyDescent="0.15">
      <c r="A8" s="48" t="s">
        <v>101</v>
      </c>
      <c r="B8" s="57" t="s">
        <v>45</v>
      </c>
      <c r="C8" s="50">
        <v>597</v>
      </c>
      <c r="D8" s="50">
        <v>5</v>
      </c>
      <c r="E8" s="50">
        <v>64</v>
      </c>
      <c r="F8" s="50">
        <v>25</v>
      </c>
      <c r="G8" s="50">
        <v>71</v>
      </c>
    </row>
    <row r="9" spans="1:7" ht="14.25" customHeight="1" x14ac:dyDescent="0.15">
      <c r="A9" s="48" t="s">
        <v>106</v>
      </c>
      <c r="B9" s="57" t="s">
        <v>74</v>
      </c>
      <c r="C9" s="50">
        <v>447</v>
      </c>
      <c r="D9" s="50">
        <v>5</v>
      </c>
      <c r="E9" s="51"/>
      <c r="F9" s="50">
        <v>-15</v>
      </c>
      <c r="G9" s="50">
        <v>60</v>
      </c>
    </row>
    <row r="10" spans="1:7" ht="14.25" customHeight="1" x14ac:dyDescent="0.15">
      <c r="A10" s="48" t="s">
        <v>92</v>
      </c>
      <c r="B10" s="57" t="s">
        <v>48</v>
      </c>
      <c r="C10" s="50">
        <v>852</v>
      </c>
      <c r="D10" s="50">
        <v>4</v>
      </c>
      <c r="E10" s="50">
        <v>70</v>
      </c>
      <c r="F10" s="50">
        <v>14</v>
      </c>
      <c r="G10" s="50">
        <v>59</v>
      </c>
    </row>
    <row r="11" spans="1:7" ht="14.25" customHeight="1" x14ac:dyDescent="0.15">
      <c r="A11" s="48" t="s">
        <v>93</v>
      </c>
      <c r="B11" s="57" t="s">
        <v>58</v>
      </c>
      <c r="C11" s="50">
        <v>815</v>
      </c>
      <c r="D11" s="50">
        <v>4</v>
      </c>
      <c r="E11" s="50">
        <v>62</v>
      </c>
      <c r="F11" s="50">
        <v>5</v>
      </c>
      <c r="G11" s="50">
        <v>54</v>
      </c>
    </row>
    <row r="12" spans="1:7" ht="14.25" customHeight="1" x14ac:dyDescent="0.15">
      <c r="A12" s="48" t="s">
        <v>55</v>
      </c>
      <c r="B12" s="57" t="s">
        <v>38</v>
      </c>
      <c r="C12" s="50">
        <v>1811</v>
      </c>
      <c r="D12" s="50">
        <v>3</v>
      </c>
      <c r="E12" s="50">
        <v>96</v>
      </c>
      <c r="F12" s="50">
        <v>27</v>
      </c>
      <c r="G12" s="50">
        <v>77</v>
      </c>
    </row>
    <row r="13" spans="1:7" ht="14.25" customHeight="1" x14ac:dyDescent="0.15">
      <c r="A13" s="48" t="s">
        <v>110</v>
      </c>
      <c r="B13" s="57" t="s">
        <v>97</v>
      </c>
      <c r="C13" s="50">
        <v>404</v>
      </c>
      <c r="D13" s="50">
        <v>5</v>
      </c>
      <c r="E13" s="51"/>
      <c r="F13" s="50">
        <v>-15</v>
      </c>
      <c r="G13" s="50">
        <v>65</v>
      </c>
    </row>
    <row r="14" spans="1:7" ht="14.25" customHeight="1" x14ac:dyDescent="0.15">
      <c r="A14" s="48" t="s">
        <v>88</v>
      </c>
      <c r="B14" s="57" t="s">
        <v>58</v>
      </c>
      <c r="C14" s="50">
        <v>937</v>
      </c>
      <c r="D14" s="50">
        <v>4</v>
      </c>
      <c r="E14" s="50">
        <v>90</v>
      </c>
      <c r="F14" s="50">
        <v>25</v>
      </c>
      <c r="G14" s="50">
        <v>76</v>
      </c>
    </row>
    <row r="15" spans="1:7" ht="14.25" customHeight="1" x14ac:dyDescent="0.15">
      <c r="A15" s="48" t="s">
        <v>57</v>
      </c>
      <c r="B15" s="57" t="s">
        <v>58</v>
      </c>
      <c r="C15" s="50">
        <v>1799</v>
      </c>
      <c r="D15" s="50">
        <v>3</v>
      </c>
      <c r="E15" s="50">
        <v>90</v>
      </c>
      <c r="F15" s="50">
        <v>26</v>
      </c>
      <c r="G15" s="50">
        <v>64</v>
      </c>
    </row>
    <row r="16" spans="1:7" ht="14.25" customHeight="1" x14ac:dyDescent="0.15">
      <c r="A16" s="48" t="s">
        <v>83</v>
      </c>
      <c r="B16" s="57" t="s">
        <v>48</v>
      </c>
      <c r="C16" s="50">
        <v>1123</v>
      </c>
      <c r="D16" s="50">
        <v>4</v>
      </c>
      <c r="E16" s="50">
        <v>80</v>
      </c>
      <c r="F16" s="50">
        <v>11</v>
      </c>
      <c r="G16" s="50">
        <v>58</v>
      </c>
    </row>
    <row r="17" spans="1:7" ht="14.25" customHeight="1" x14ac:dyDescent="0.15">
      <c r="A17" s="48" t="s">
        <v>67</v>
      </c>
      <c r="B17" s="58">
        <v>605</v>
      </c>
      <c r="C17" s="50">
        <v>1442</v>
      </c>
      <c r="D17" s="50">
        <v>4</v>
      </c>
      <c r="E17" s="50">
        <v>81</v>
      </c>
      <c r="F17" s="50">
        <v>15</v>
      </c>
      <c r="G17" s="50">
        <v>50</v>
      </c>
    </row>
    <row r="18" spans="1:7" ht="14.25" customHeight="1" x14ac:dyDescent="0.15">
      <c r="A18" s="48" t="s">
        <v>81</v>
      </c>
      <c r="B18" s="57" t="s">
        <v>58</v>
      </c>
      <c r="C18" s="50">
        <v>1154</v>
      </c>
      <c r="D18" s="50">
        <v>4</v>
      </c>
      <c r="E18" s="50">
        <v>87</v>
      </c>
      <c r="F18" s="50">
        <v>9</v>
      </c>
      <c r="G18" s="50">
        <v>69</v>
      </c>
    </row>
    <row r="19" spans="1:7" ht="14.25" customHeight="1" x14ac:dyDescent="0.15">
      <c r="A19" s="48" t="s">
        <v>98</v>
      </c>
      <c r="B19" s="57" t="s">
        <v>74</v>
      </c>
      <c r="C19" s="50">
        <v>665</v>
      </c>
      <c r="D19" s="50">
        <v>4</v>
      </c>
      <c r="E19" s="51"/>
      <c r="F19" s="50">
        <v>-15</v>
      </c>
      <c r="G19" s="50">
        <v>46</v>
      </c>
    </row>
    <row r="20" spans="1:7" ht="14.25" customHeight="1" x14ac:dyDescent="0.15">
      <c r="A20" s="48" t="s">
        <v>102</v>
      </c>
      <c r="B20" s="57" t="s">
        <v>103</v>
      </c>
      <c r="C20" s="50">
        <v>548</v>
      </c>
      <c r="D20" s="50">
        <v>5</v>
      </c>
      <c r="E20" s="51"/>
      <c r="F20" s="50">
        <v>-15</v>
      </c>
      <c r="G20" s="50">
        <v>51</v>
      </c>
    </row>
    <row r="21" spans="1:7" ht="14.25" customHeight="1" x14ac:dyDescent="0.15">
      <c r="A21" s="48" t="s">
        <v>72</v>
      </c>
      <c r="B21" s="57" t="s">
        <v>38</v>
      </c>
      <c r="C21" s="50">
        <v>1342</v>
      </c>
      <c r="D21" s="50">
        <v>4</v>
      </c>
      <c r="E21" s="50">
        <v>96</v>
      </c>
      <c r="F21" s="50">
        <v>31</v>
      </c>
      <c r="G21" s="50">
        <v>78</v>
      </c>
    </row>
    <row r="22" spans="1:7" ht="14.25" customHeight="1" x14ac:dyDescent="0.15">
      <c r="A22" s="48" t="s">
        <v>91</v>
      </c>
      <c r="B22" s="57" t="s">
        <v>17</v>
      </c>
      <c r="C22" s="50">
        <v>869</v>
      </c>
      <c r="D22" s="50">
        <v>4</v>
      </c>
      <c r="E22" s="50">
        <v>83</v>
      </c>
      <c r="F22" s="50">
        <v>12</v>
      </c>
      <c r="G22" s="50">
        <v>73</v>
      </c>
    </row>
    <row r="23" spans="1:7" ht="14.25" customHeight="1" x14ac:dyDescent="0.15">
      <c r="A23" s="48" t="s">
        <v>49</v>
      </c>
      <c r="B23" s="57" t="s">
        <v>48</v>
      </c>
      <c r="C23" s="50">
        <v>1933</v>
      </c>
      <c r="D23" s="50">
        <v>3</v>
      </c>
      <c r="E23" s="50">
        <v>84</v>
      </c>
      <c r="F23" s="50">
        <v>15</v>
      </c>
      <c r="G23" s="50">
        <v>45</v>
      </c>
    </row>
    <row r="24" spans="1:7" ht="14.25" customHeight="1" x14ac:dyDescent="0.15">
      <c r="A24" s="48" t="s">
        <v>75</v>
      </c>
      <c r="B24" s="58">
        <v>605</v>
      </c>
      <c r="C24" s="50">
        <v>1305</v>
      </c>
      <c r="D24" s="50">
        <v>4</v>
      </c>
      <c r="E24" s="50">
        <v>88</v>
      </c>
      <c r="F24" s="50">
        <v>14</v>
      </c>
      <c r="G24" s="50">
        <v>67</v>
      </c>
    </row>
    <row r="25" spans="1:7" ht="14.25" customHeight="1" x14ac:dyDescent="0.15">
      <c r="A25" s="48" t="s">
        <v>111</v>
      </c>
      <c r="B25" s="57" t="s">
        <v>97</v>
      </c>
      <c r="C25" s="50">
        <v>378</v>
      </c>
      <c r="D25" s="50">
        <v>5</v>
      </c>
      <c r="E25" s="51"/>
      <c r="F25" s="50">
        <v>-15</v>
      </c>
      <c r="G25" s="50">
        <v>66</v>
      </c>
    </row>
    <row r="26" spans="1:7" ht="14.25" customHeight="1" x14ac:dyDescent="0.15">
      <c r="A26" s="48" t="s">
        <v>118</v>
      </c>
      <c r="B26" s="57" t="s">
        <v>74</v>
      </c>
      <c r="C26" s="50">
        <v>446</v>
      </c>
      <c r="D26" s="50">
        <v>5</v>
      </c>
      <c r="E26" s="51"/>
      <c r="F26" s="50">
        <v>-15</v>
      </c>
      <c r="G26" s="50">
        <v>61</v>
      </c>
    </row>
    <row r="27" spans="1:7" ht="14.25" customHeight="1" x14ac:dyDescent="0.15">
      <c r="A27" s="48" t="s">
        <v>80</v>
      </c>
      <c r="B27" s="57" t="s">
        <v>58</v>
      </c>
      <c r="C27" s="50">
        <v>1201</v>
      </c>
      <c r="D27" s="50">
        <v>4</v>
      </c>
      <c r="E27" s="50">
        <v>87</v>
      </c>
      <c r="F27" s="50">
        <v>20</v>
      </c>
      <c r="G27" s="50">
        <v>68</v>
      </c>
    </row>
    <row r="28" spans="1:7" ht="14.25" customHeight="1" x14ac:dyDescent="0.15">
      <c r="A28" s="48" t="s">
        <v>104</v>
      </c>
      <c r="B28" s="57" t="s">
        <v>105</v>
      </c>
      <c r="C28" s="50">
        <v>546</v>
      </c>
      <c r="D28" s="50">
        <v>5</v>
      </c>
      <c r="E28" s="51"/>
      <c r="F28" s="50">
        <v>-15</v>
      </c>
      <c r="G28" s="50">
        <v>52</v>
      </c>
    </row>
    <row r="29" spans="1:7" ht="14.25" customHeight="1" x14ac:dyDescent="0.15">
      <c r="A29" s="48" t="s">
        <v>53</v>
      </c>
      <c r="B29" s="57" t="s">
        <v>38</v>
      </c>
      <c r="C29" s="50">
        <v>1845</v>
      </c>
      <c r="D29" s="50">
        <v>3</v>
      </c>
      <c r="E29" s="50">
        <v>85</v>
      </c>
      <c r="F29" s="50">
        <v>17</v>
      </c>
      <c r="G29" s="50">
        <v>49</v>
      </c>
    </row>
    <row r="30" spans="1:7" ht="14.25" customHeight="1" x14ac:dyDescent="0.15">
      <c r="A30" s="48" t="s">
        <v>108</v>
      </c>
      <c r="B30" s="57" t="s">
        <v>105</v>
      </c>
      <c r="C30" s="50">
        <v>412</v>
      </c>
      <c r="D30" s="50">
        <v>5</v>
      </c>
      <c r="E30" s="51"/>
      <c r="F30" s="50">
        <v>-15</v>
      </c>
      <c r="G30" s="50">
        <v>63</v>
      </c>
    </row>
    <row r="31" spans="1:7" ht="14.25" customHeight="1" x14ac:dyDescent="0.15">
      <c r="A31" s="48" t="s">
        <v>47</v>
      </c>
      <c r="B31" s="57" t="s">
        <v>48</v>
      </c>
      <c r="C31" s="50">
        <v>1937</v>
      </c>
      <c r="D31" s="50">
        <v>3</v>
      </c>
      <c r="E31" s="50">
        <v>88</v>
      </c>
      <c r="F31" s="50">
        <v>10</v>
      </c>
      <c r="G31" s="50">
        <v>53</v>
      </c>
    </row>
    <row r="32" spans="1:7" ht="14.25" customHeight="1" x14ac:dyDescent="0.15">
      <c r="A32" s="48" t="s">
        <v>76</v>
      </c>
      <c r="B32" s="57" t="s">
        <v>38</v>
      </c>
      <c r="C32" s="50">
        <v>1299</v>
      </c>
      <c r="D32" s="50">
        <v>4</v>
      </c>
      <c r="E32" s="50">
        <v>91</v>
      </c>
      <c r="F32" s="50">
        <v>18</v>
      </c>
      <c r="G32" s="50">
        <v>75</v>
      </c>
    </row>
    <row r="33" spans="1:7" ht="14.25" customHeight="1" x14ac:dyDescent="0.15">
      <c r="A33" s="48" t="s">
        <v>100</v>
      </c>
      <c r="B33" s="57" t="s">
        <v>74</v>
      </c>
      <c r="C33" s="50">
        <v>603</v>
      </c>
      <c r="D33" s="50">
        <v>4</v>
      </c>
      <c r="E33" s="51"/>
      <c r="F33" s="50">
        <v>-15</v>
      </c>
      <c r="G33" s="50">
        <v>48</v>
      </c>
    </row>
    <row r="34" spans="1:7" ht="14.25" customHeight="1" x14ac:dyDescent="0.15">
      <c r="A34" s="48" t="s">
        <v>109</v>
      </c>
      <c r="B34" s="57" t="s">
        <v>90</v>
      </c>
      <c r="C34" s="50">
        <v>412</v>
      </c>
      <c r="D34" s="50">
        <v>5</v>
      </c>
      <c r="E34" s="51"/>
      <c r="F34" s="50">
        <v>-15</v>
      </c>
      <c r="G34" s="50">
        <v>62</v>
      </c>
    </row>
    <row r="35" spans="1:7" ht="14.25" customHeight="1" x14ac:dyDescent="0.15">
      <c r="A35" s="48" t="s">
        <v>99</v>
      </c>
      <c r="B35" s="57" t="s">
        <v>97</v>
      </c>
      <c r="C35" s="50">
        <v>608</v>
      </c>
      <c r="D35" s="50">
        <v>4</v>
      </c>
      <c r="E35" s="51"/>
      <c r="F35" s="50">
        <v>-15</v>
      </c>
      <c r="G35" s="50">
        <v>47</v>
      </c>
    </row>
    <row r="36" spans="1:7" ht="14.25" customHeight="1" x14ac:dyDescent="0.15">
      <c r="A36" s="48" t="s">
        <v>85</v>
      </c>
      <c r="B36" s="57" t="s">
        <v>48</v>
      </c>
      <c r="C36" s="50">
        <v>1083</v>
      </c>
      <c r="D36" s="50">
        <v>4</v>
      </c>
      <c r="E36" s="50">
        <v>86</v>
      </c>
      <c r="F36" s="50">
        <v>12</v>
      </c>
      <c r="G36" s="50">
        <v>70</v>
      </c>
    </row>
  </sheetData>
  <mergeCells count="1">
    <mergeCell ref="A1:G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64AE-501F-034D-8519-989B7D60E2D2}">
  <dimension ref="A1:IV50"/>
  <sheetViews>
    <sheetView showGridLines="0" workbookViewId="0">
      <pane ySplit="1" topLeftCell="A2" activePane="bottomLeft" state="frozen"/>
      <selection pane="bottomLeft" activeCell="F23" sqref="F23"/>
    </sheetView>
  </sheetViews>
  <sheetFormatPr baseColWidth="10" defaultColWidth="10.83203125" defaultRowHeight="13" customHeight="1" x14ac:dyDescent="0.15"/>
  <cols>
    <col min="1" max="1" width="25.1640625" style="53" customWidth="1"/>
    <col min="2" max="2" width="12.5" style="53" customWidth="1"/>
    <col min="3" max="3" width="7" style="53" customWidth="1"/>
    <col min="4" max="4" width="10.83203125" style="53" hidden="1" customWidth="1"/>
    <col min="5" max="6" width="7" style="53" customWidth="1"/>
    <col min="7" max="7" width="5.5" style="53" customWidth="1"/>
    <col min="8" max="14" width="10.83203125" style="53" hidden="1" customWidth="1"/>
    <col min="15" max="15" width="6.5" style="53" customWidth="1"/>
    <col min="16" max="16" width="7.5" style="53" customWidth="1"/>
    <col min="17" max="256" width="10.83203125" style="53" customWidth="1"/>
  </cols>
  <sheetData>
    <row r="1" spans="1:16" ht="15" customHeight="1" x14ac:dyDescent="0.1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7" t="s">
        <v>15</v>
      </c>
    </row>
    <row r="2" spans="1:16" ht="15" customHeight="1" x14ac:dyDescent="0.15">
      <c r="A2" s="8" t="s">
        <v>31</v>
      </c>
      <c r="B2" s="9" t="s">
        <v>23</v>
      </c>
      <c r="C2" s="10">
        <v>2450</v>
      </c>
      <c r="D2" s="11">
        <v>14</v>
      </c>
      <c r="E2" s="10">
        <v>2</v>
      </c>
      <c r="F2" s="10">
        <v>72</v>
      </c>
      <c r="G2" s="10">
        <v>16</v>
      </c>
      <c r="H2" s="12">
        <f>G2*0.01</f>
        <v>0.16</v>
      </c>
      <c r="I2" s="13">
        <f>C2-(C2*H2)</f>
        <v>2058</v>
      </c>
      <c r="J2" s="13">
        <f>(F2-G2)*0.01</f>
        <v>0.56000000000000005</v>
      </c>
      <c r="K2" s="13">
        <f>J2*C2</f>
        <v>1372.0000000000002</v>
      </c>
      <c r="L2" s="13">
        <f>K2/I2</f>
        <v>0.66666666666666674</v>
      </c>
      <c r="M2" s="13">
        <f>L2^2</f>
        <v>0.44444444444444453</v>
      </c>
      <c r="N2" s="13">
        <f>I2-(K2*M2)</f>
        <v>1448.2222222222222</v>
      </c>
      <c r="O2" s="14">
        <v>18</v>
      </c>
      <c r="P2" s="15">
        <v>18</v>
      </c>
    </row>
    <row r="3" spans="1:16" ht="15" customHeight="1" x14ac:dyDescent="0.15">
      <c r="A3" s="8" t="s">
        <v>16</v>
      </c>
      <c r="B3" s="9" t="s">
        <v>17</v>
      </c>
      <c r="C3" s="10">
        <v>3309</v>
      </c>
      <c r="D3" s="11">
        <v>1</v>
      </c>
      <c r="E3" s="10">
        <v>1</v>
      </c>
      <c r="F3" s="10">
        <v>23</v>
      </c>
      <c r="G3" s="10">
        <v>7</v>
      </c>
      <c r="H3" s="12">
        <f>G3*0.01</f>
        <v>7.0000000000000007E-2</v>
      </c>
      <c r="I3" s="13">
        <f>C3-(C3*H3)</f>
        <v>3077.37</v>
      </c>
      <c r="J3" s="13">
        <f>(F3-G3)*0.01</f>
        <v>0.16</v>
      </c>
      <c r="K3" s="13">
        <f>J3*C3</f>
        <v>529.44000000000005</v>
      </c>
      <c r="L3" s="13">
        <f>K3/I3</f>
        <v>0.17204301075268819</v>
      </c>
      <c r="M3" s="13">
        <f>L3^2</f>
        <v>2.9598797548849583E-2</v>
      </c>
      <c r="N3" s="13">
        <f>I3-(K3*M3)</f>
        <v>3061.6992126257369</v>
      </c>
      <c r="O3" s="14">
        <v>1</v>
      </c>
      <c r="P3" s="15">
        <v>1</v>
      </c>
    </row>
    <row r="4" spans="1:16" ht="15" customHeight="1" x14ac:dyDescent="0.15">
      <c r="A4" s="8" t="s">
        <v>73</v>
      </c>
      <c r="B4" s="9" t="s">
        <v>74</v>
      </c>
      <c r="C4" s="10">
        <v>1340</v>
      </c>
      <c r="D4" s="11">
        <v>38</v>
      </c>
      <c r="E4" s="10">
        <v>4</v>
      </c>
      <c r="F4" s="21"/>
      <c r="G4" s="10">
        <v>-15</v>
      </c>
      <c r="H4" s="12">
        <f>G4*0.01</f>
        <v>-0.15</v>
      </c>
      <c r="I4" s="13">
        <f>C4-(C4*H4)</f>
        <v>1541</v>
      </c>
      <c r="J4" s="13">
        <f>(F4-G4)*0.01</f>
        <v>0.15</v>
      </c>
      <c r="K4" s="13">
        <f>J4*C4</f>
        <v>201</v>
      </c>
      <c r="L4" s="13">
        <f>K4/I4</f>
        <v>0.13043478260869565</v>
      </c>
      <c r="M4" s="13">
        <f>L4^2</f>
        <v>1.7013232514177693E-2</v>
      </c>
      <c r="N4" s="13">
        <f>I4-(K4*M4)</f>
        <v>1537.5803402646502</v>
      </c>
      <c r="O4" s="14">
        <v>16</v>
      </c>
      <c r="P4" s="15">
        <v>16</v>
      </c>
    </row>
    <row r="5" spans="1:16" ht="15" customHeight="1" x14ac:dyDescent="0.15">
      <c r="A5" s="8" t="s">
        <v>46</v>
      </c>
      <c r="B5" s="9" t="s">
        <v>30</v>
      </c>
      <c r="C5" s="10">
        <v>1950</v>
      </c>
      <c r="D5" s="11">
        <v>28</v>
      </c>
      <c r="E5" s="10">
        <v>3</v>
      </c>
      <c r="F5" s="10">
        <v>29</v>
      </c>
      <c r="G5" s="10">
        <v>3</v>
      </c>
      <c r="H5" s="12">
        <f>G5*0.01</f>
        <v>0.03</v>
      </c>
      <c r="I5" s="13">
        <f>C5-(C5*H5)</f>
        <v>1891.5</v>
      </c>
      <c r="J5" s="13">
        <f>(F5-G5)*0.01</f>
        <v>0.26</v>
      </c>
      <c r="K5" s="13">
        <f>J5*C5</f>
        <v>507</v>
      </c>
      <c r="L5" s="13">
        <f>K5/I5</f>
        <v>0.26804123711340205</v>
      </c>
      <c r="M5" s="13">
        <f>L5^2</f>
        <v>7.1846104793283017E-2</v>
      </c>
      <c r="N5" s="13">
        <f>I5-(K5*M5)</f>
        <v>1855.0740248698055</v>
      </c>
      <c r="O5" s="14">
        <v>8</v>
      </c>
      <c r="P5" s="15">
        <v>8</v>
      </c>
    </row>
    <row r="6" spans="1:16" ht="15" customHeight="1" x14ac:dyDescent="0.15">
      <c r="A6" s="8" t="s">
        <v>20</v>
      </c>
      <c r="B6" s="9" t="s">
        <v>21</v>
      </c>
      <c r="C6" s="10">
        <v>2829</v>
      </c>
      <c r="D6" s="11">
        <v>4</v>
      </c>
      <c r="E6" s="10">
        <v>1</v>
      </c>
      <c r="F6" s="10">
        <v>77</v>
      </c>
      <c r="G6" s="10">
        <v>12</v>
      </c>
      <c r="H6" s="12">
        <f>G6*0.01</f>
        <v>0.12</v>
      </c>
      <c r="I6" s="13">
        <f>C6-(C6*H6)</f>
        <v>2489.52</v>
      </c>
      <c r="J6" s="13">
        <f>(F6-G6)*0.01</f>
        <v>0.65</v>
      </c>
      <c r="K6" s="13">
        <f>J6*C6</f>
        <v>1838.8500000000001</v>
      </c>
      <c r="L6" s="13">
        <f>K6/I6</f>
        <v>0.73863636363636365</v>
      </c>
      <c r="M6" s="13">
        <f>L6^2</f>
        <v>0.5455836776859504</v>
      </c>
      <c r="N6" s="13">
        <f>I6-(K6*M6)</f>
        <v>1486.2734542871899</v>
      </c>
      <c r="O6" s="14">
        <v>17</v>
      </c>
      <c r="P6" s="15">
        <v>17</v>
      </c>
    </row>
    <row r="7" spans="1:16" ht="15" customHeight="1" x14ac:dyDescent="0.15">
      <c r="A7" s="8" t="s">
        <v>32</v>
      </c>
      <c r="B7" s="9" t="s">
        <v>30</v>
      </c>
      <c r="C7" s="10">
        <v>2414</v>
      </c>
      <c r="D7" s="11">
        <v>6</v>
      </c>
      <c r="E7" s="10">
        <v>2</v>
      </c>
      <c r="F7" s="10">
        <v>32</v>
      </c>
      <c r="G7" s="10">
        <v>3</v>
      </c>
      <c r="H7" s="12">
        <f>G7*0.01</f>
        <v>0.03</v>
      </c>
      <c r="I7" s="13">
        <f>C7-(C7*H7)</f>
        <v>2341.58</v>
      </c>
      <c r="J7" s="13">
        <f>(F7-G7)*0.01</f>
        <v>0.28999999999999998</v>
      </c>
      <c r="K7" s="13">
        <f>J7*C7</f>
        <v>700.06</v>
      </c>
      <c r="L7" s="13">
        <f>K7/I7</f>
        <v>0.29896907216494845</v>
      </c>
      <c r="M7" s="13">
        <f>L7^2</f>
        <v>8.9382506111170157E-2</v>
      </c>
      <c r="N7" s="13">
        <f>I7-(K7*M7)</f>
        <v>2279.0068827718142</v>
      </c>
      <c r="O7" s="14">
        <v>6</v>
      </c>
      <c r="P7" s="15">
        <v>6</v>
      </c>
    </row>
    <row r="8" spans="1:16" ht="15" customHeight="1" x14ac:dyDescent="0.15">
      <c r="A8" s="8" t="s">
        <v>51</v>
      </c>
      <c r="B8" s="9" t="s">
        <v>52</v>
      </c>
      <c r="C8" s="10">
        <v>1858</v>
      </c>
      <c r="D8" s="11">
        <v>19</v>
      </c>
      <c r="E8" s="10">
        <v>3</v>
      </c>
      <c r="F8" s="21"/>
      <c r="G8" s="10">
        <v>-15</v>
      </c>
      <c r="H8" s="12">
        <f>G8*0.01</f>
        <v>-0.15</v>
      </c>
      <c r="I8" s="13">
        <f>C8-(C8*H8)</f>
        <v>2136.6999999999998</v>
      </c>
      <c r="J8" s="13">
        <f>(F8-G8)*0.01</f>
        <v>0.15</v>
      </c>
      <c r="K8" s="13">
        <f>J8*C8</f>
        <v>278.7</v>
      </c>
      <c r="L8" s="13">
        <f>K8/I8</f>
        <v>0.13043478260869565</v>
      </c>
      <c r="M8" s="13">
        <f>L8^2</f>
        <v>1.7013232514177693E-2</v>
      </c>
      <c r="N8" s="13">
        <f>I8-(K8*M8)</f>
        <v>2131.9584120982986</v>
      </c>
      <c r="O8" s="14">
        <v>7</v>
      </c>
      <c r="P8" s="15">
        <v>7</v>
      </c>
    </row>
    <row r="9" spans="1:16" ht="15" customHeight="1" x14ac:dyDescent="0.15">
      <c r="A9" s="8" t="s">
        <v>18</v>
      </c>
      <c r="B9" s="9" t="s">
        <v>19</v>
      </c>
      <c r="C9" s="10">
        <v>2917</v>
      </c>
      <c r="D9" s="11">
        <v>2</v>
      </c>
      <c r="E9" s="10">
        <v>1</v>
      </c>
      <c r="F9" s="10">
        <v>11</v>
      </c>
      <c r="G9" s="10">
        <v>7</v>
      </c>
      <c r="H9" s="12">
        <f>G9*0.01</f>
        <v>7.0000000000000007E-2</v>
      </c>
      <c r="I9" s="13">
        <f>C9-(C9*H9)</f>
        <v>2712.81</v>
      </c>
      <c r="J9" s="13">
        <f>(F9-G9)*0.01</f>
        <v>0.04</v>
      </c>
      <c r="K9" s="13">
        <f>J9*C9</f>
        <v>116.68</v>
      </c>
      <c r="L9" s="13">
        <f>K9/I9</f>
        <v>4.3010752688172046E-2</v>
      </c>
      <c r="M9" s="13">
        <f>L9^2</f>
        <v>1.849924846803099E-3</v>
      </c>
      <c r="N9" s="13">
        <f>I9-(K9*M9)</f>
        <v>2712.5941507688749</v>
      </c>
      <c r="O9" s="14">
        <v>2</v>
      </c>
      <c r="P9" s="15">
        <v>2</v>
      </c>
    </row>
    <row r="10" spans="1:16" ht="15" customHeight="1" x14ac:dyDescent="0.15">
      <c r="A10" s="8" t="s">
        <v>33</v>
      </c>
      <c r="B10" s="9" t="s">
        <v>21</v>
      </c>
      <c r="C10" s="10">
        <v>2407</v>
      </c>
      <c r="D10" s="11">
        <v>10</v>
      </c>
      <c r="E10" s="10">
        <v>2</v>
      </c>
      <c r="F10" s="10">
        <v>75</v>
      </c>
      <c r="G10" s="10">
        <v>10</v>
      </c>
      <c r="H10" s="12">
        <f>G10*0.01</f>
        <v>0.1</v>
      </c>
      <c r="I10" s="13">
        <f>C10-(C10*H10)</f>
        <v>2166.3000000000002</v>
      </c>
      <c r="J10" s="13">
        <f>(F10-G10)*0.01</f>
        <v>0.65</v>
      </c>
      <c r="K10" s="13">
        <f>J10*C10</f>
        <v>1564.55</v>
      </c>
      <c r="L10" s="13">
        <f>K10/I10</f>
        <v>0.7222222222222221</v>
      </c>
      <c r="M10" s="13">
        <f>L10^2</f>
        <v>0.52160493827160481</v>
      </c>
      <c r="N10" s="13">
        <f>I10-(K10*M10)</f>
        <v>1350.2229938271607</v>
      </c>
      <c r="O10" s="18">
        <v>22</v>
      </c>
      <c r="P10" s="15">
        <v>22</v>
      </c>
    </row>
    <row r="11" spans="1:16" ht="15" customHeight="1" x14ac:dyDescent="0.15">
      <c r="A11" s="8" t="s">
        <v>29</v>
      </c>
      <c r="B11" s="9" t="s">
        <v>30</v>
      </c>
      <c r="C11" s="10">
        <v>2509</v>
      </c>
      <c r="D11" s="11">
        <v>5</v>
      </c>
      <c r="E11" s="10">
        <v>1</v>
      </c>
      <c r="F11" s="10">
        <v>23</v>
      </c>
      <c r="G11" s="10">
        <v>4</v>
      </c>
      <c r="H11" s="12">
        <f>G11*0.01</f>
        <v>0.04</v>
      </c>
      <c r="I11" s="13">
        <f>C11-(C11*H11)</f>
        <v>2408.64</v>
      </c>
      <c r="J11" s="13">
        <f>(F11-G11)*0.01</f>
        <v>0.19</v>
      </c>
      <c r="K11" s="13">
        <f>J11*C11</f>
        <v>476.71</v>
      </c>
      <c r="L11" s="13">
        <f>K11/I11</f>
        <v>0.19791666666666666</v>
      </c>
      <c r="M11" s="13">
        <f>L11^2</f>
        <v>3.9171006944444441E-2</v>
      </c>
      <c r="N11" s="13">
        <f>I11-(K11*M11)</f>
        <v>2389.9667892795137</v>
      </c>
      <c r="O11" s="14">
        <v>3</v>
      </c>
      <c r="P11" s="15">
        <v>3</v>
      </c>
    </row>
    <row r="12" spans="1:16" ht="15" customHeight="1" x14ac:dyDescent="0.15">
      <c r="A12" s="8" t="s">
        <v>68</v>
      </c>
      <c r="B12" s="9" t="s">
        <v>45</v>
      </c>
      <c r="C12" s="10">
        <v>1400</v>
      </c>
      <c r="D12" s="11">
        <v>36</v>
      </c>
      <c r="E12" s="10">
        <v>4</v>
      </c>
      <c r="F12" s="10">
        <v>2</v>
      </c>
      <c r="G12" s="10">
        <v>2</v>
      </c>
      <c r="H12" s="12">
        <f>G12*0.01</f>
        <v>0.02</v>
      </c>
      <c r="I12" s="13">
        <f>C12-(C12*H12)</f>
        <v>1372</v>
      </c>
      <c r="J12" s="13">
        <f>(F12-G12)*0.01</f>
        <v>0</v>
      </c>
      <c r="K12" s="13">
        <f>J12*C12</f>
        <v>0</v>
      </c>
      <c r="L12" s="13">
        <f>K12/I12</f>
        <v>0</v>
      </c>
      <c r="M12" s="13">
        <f>L12^2</f>
        <v>0</v>
      </c>
      <c r="N12" s="13">
        <f>I12-(K12*M12)</f>
        <v>1372</v>
      </c>
      <c r="O12" s="18">
        <v>21</v>
      </c>
      <c r="P12" s="15">
        <v>21</v>
      </c>
    </row>
    <row r="13" spans="1:16" ht="15" customHeight="1" x14ac:dyDescent="0.15">
      <c r="A13" s="8" t="s">
        <v>42</v>
      </c>
      <c r="B13" s="9" t="s">
        <v>43</v>
      </c>
      <c r="C13" s="10">
        <v>2007</v>
      </c>
      <c r="D13" s="11">
        <v>15</v>
      </c>
      <c r="E13" s="10">
        <v>3</v>
      </c>
      <c r="F13" s="10">
        <v>48</v>
      </c>
      <c r="G13" s="10">
        <v>4</v>
      </c>
      <c r="H13" s="12">
        <f>G13*0.01</f>
        <v>0.04</v>
      </c>
      <c r="I13" s="13">
        <f>C13-(C13*H13)</f>
        <v>1926.72</v>
      </c>
      <c r="J13" s="13">
        <f>(F13-G13)*0.01</f>
        <v>0.44</v>
      </c>
      <c r="K13" s="13">
        <f>J13*C13</f>
        <v>883.08</v>
      </c>
      <c r="L13" s="13">
        <f>K13/I13</f>
        <v>0.45833333333333337</v>
      </c>
      <c r="M13" s="13">
        <f>L13^2</f>
        <v>0.21006944444444448</v>
      </c>
      <c r="N13" s="13">
        <f>I13-(K13*M13)</f>
        <v>1741.211875</v>
      </c>
      <c r="O13" s="14">
        <v>10</v>
      </c>
      <c r="P13" s="15">
        <v>10</v>
      </c>
    </row>
    <row r="14" spans="1:16" ht="15" customHeight="1" x14ac:dyDescent="0.15">
      <c r="A14" s="8" t="s">
        <v>24</v>
      </c>
      <c r="B14" s="9" t="s">
        <v>21</v>
      </c>
      <c r="C14" s="10">
        <v>2719</v>
      </c>
      <c r="D14" s="11">
        <v>3</v>
      </c>
      <c r="E14" s="10">
        <v>1</v>
      </c>
      <c r="F14" s="10">
        <v>49</v>
      </c>
      <c r="G14" s="10">
        <v>6</v>
      </c>
      <c r="H14" s="12">
        <f>G14*0.01</f>
        <v>0.06</v>
      </c>
      <c r="I14" s="13">
        <f>C14-(C14*H14)</f>
        <v>2555.86</v>
      </c>
      <c r="J14" s="13">
        <f>(F14-G14)*0.01</f>
        <v>0.43</v>
      </c>
      <c r="K14" s="13">
        <f>J14*C14</f>
        <v>1169.17</v>
      </c>
      <c r="L14" s="13">
        <f>K14/I14</f>
        <v>0.45744680851063829</v>
      </c>
      <c r="M14" s="13">
        <f>L14^2</f>
        <v>0.20925758261656857</v>
      </c>
      <c r="N14" s="13">
        <f>I14-(K14*M14)</f>
        <v>2311.2023121321868</v>
      </c>
      <c r="O14" s="14">
        <v>4</v>
      </c>
      <c r="P14" s="15">
        <v>4</v>
      </c>
    </row>
    <row r="15" spans="1:16" ht="15" customHeight="1" x14ac:dyDescent="0.15">
      <c r="A15" s="8" t="s">
        <v>35</v>
      </c>
      <c r="B15" s="9" t="s">
        <v>23</v>
      </c>
      <c r="C15" s="10">
        <v>2262</v>
      </c>
      <c r="D15" s="11">
        <v>18</v>
      </c>
      <c r="E15" s="10">
        <v>2</v>
      </c>
      <c r="F15" s="10">
        <v>57</v>
      </c>
      <c r="G15" s="10">
        <v>17</v>
      </c>
      <c r="H15" s="12">
        <f>G15*0.01</f>
        <v>0.17</v>
      </c>
      <c r="I15" s="13">
        <f>C15-(C15*H15)</f>
        <v>1877.46</v>
      </c>
      <c r="J15" s="13">
        <f>(F15-G15)*0.01</f>
        <v>0.4</v>
      </c>
      <c r="K15" s="13">
        <f>J15*C15</f>
        <v>904.80000000000007</v>
      </c>
      <c r="L15" s="13">
        <f>K15/I15</f>
        <v>0.48192771084337355</v>
      </c>
      <c r="M15" s="13">
        <f>L15^2</f>
        <v>0.23225431847873426</v>
      </c>
      <c r="N15" s="13">
        <f>I15-(K15*M15)</f>
        <v>1667.3162926404411</v>
      </c>
      <c r="O15" s="14">
        <v>11</v>
      </c>
      <c r="P15" s="15">
        <v>11</v>
      </c>
    </row>
    <row r="16" spans="1:16" ht="15" customHeight="1" x14ac:dyDescent="0.15">
      <c r="A16" s="8" t="s">
        <v>61</v>
      </c>
      <c r="B16" s="9" t="s">
        <v>45</v>
      </c>
      <c r="C16" s="10">
        <v>1678</v>
      </c>
      <c r="D16" s="11">
        <v>29</v>
      </c>
      <c r="E16" s="10">
        <v>3</v>
      </c>
      <c r="F16" s="10">
        <v>54</v>
      </c>
      <c r="G16" s="10">
        <v>5</v>
      </c>
      <c r="H16" s="12">
        <f>G16*0.01</f>
        <v>0.05</v>
      </c>
      <c r="I16" s="13">
        <f>C16-(C16*H16)</f>
        <v>1594.1</v>
      </c>
      <c r="J16" s="13">
        <f>(F16-G16)*0.01</f>
        <v>0.49</v>
      </c>
      <c r="K16" s="13">
        <f>J16*C16</f>
        <v>822.22</v>
      </c>
      <c r="L16" s="13">
        <f>K16/I16</f>
        <v>0.51578947368421058</v>
      </c>
      <c r="M16" s="13">
        <f>L16^2</f>
        <v>0.26603878116343493</v>
      </c>
      <c r="N16" s="13">
        <f>I16-(K16*M16)</f>
        <v>1375.3575933518005</v>
      </c>
      <c r="O16" s="18">
        <v>20</v>
      </c>
      <c r="P16" s="15">
        <v>20</v>
      </c>
    </row>
    <row r="17" spans="1:16" ht="15" customHeight="1" x14ac:dyDescent="0.15">
      <c r="A17" s="8" t="s">
        <v>56</v>
      </c>
      <c r="B17" s="9" t="s">
        <v>17</v>
      </c>
      <c r="C17" s="10">
        <v>1807</v>
      </c>
      <c r="D17" s="11">
        <v>23</v>
      </c>
      <c r="E17" s="10">
        <v>3</v>
      </c>
      <c r="F17" s="10">
        <v>63</v>
      </c>
      <c r="G17" s="10">
        <v>6</v>
      </c>
      <c r="H17" s="12">
        <f>G17*0.01</f>
        <v>0.06</v>
      </c>
      <c r="I17" s="13">
        <f>C17-(C17*H17)</f>
        <v>1698.58</v>
      </c>
      <c r="J17" s="13">
        <f>(F17-G17)*0.01</f>
        <v>0.57000000000000006</v>
      </c>
      <c r="K17" s="13">
        <f>J17*C17</f>
        <v>1029.99</v>
      </c>
      <c r="L17" s="13">
        <f>K17/I17</f>
        <v>0.6063829787234043</v>
      </c>
      <c r="M17" s="13">
        <f>L17^2</f>
        <v>0.36770031688546861</v>
      </c>
      <c r="N17" s="13">
        <f>I17-(K17*M17)</f>
        <v>1319.852350611136</v>
      </c>
      <c r="O17" s="18">
        <v>24</v>
      </c>
      <c r="P17" s="15">
        <v>24</v>
      </c>
    </row>
    <row r="18" spans="1:16" ht="15" customHeight="1" x14ac:dyDescent="0.15">
      <c r="A18" s="8" t="s">
        <v>40</v>
      </c>
      <c r="B18" s="9" t="s">
        <v>41</v>
      </c>
      <c r="C18" s="10">
        <v>2120</v>
      </c>
      <c r="D18" s="11">
        <v>17</v>
      </c>
      <c r="E18" s="10">
        <v>2</v>
      </c>
      <c r="F18" s="10">
        <v>57</v>
      </c>
      <c r="G18" s="10">
        <v>11</v>
      </c>
      <c r="H18" s="12">
        <f>G18*0.01</f>
        <v>0.11</v>
      </c>
      <c r="I18" s="13">
        <f>C18-(C18*H18)</f>
        <v>1886.8</v>
      </c>
      <c r="J18" s="13">
        <f>(F18-G18)*0.01</f>
        <v>0.46</v>
      </c>
      <c r="K18" s="13">
        <f>J18*C18</f>
        <v>975.2</v>
      </c>
      <c r="L18" s="13">
        <f>K18/I18</f>
        <v>0.5168539325842697</v>
      </c>
      <c r="M18" s="13">
        <f>L18^2</f>
        <v>0.26713798762782481</v>
      </c>
      <c r="N18" s="13">
        <f>I18-(K18*M18)</f>
        <v>1626.2870344653452</v>
      </c>
      <c r="O18" s="14">
        <v>13</v>
      </c>
      <c r="P18" s="15">
        <v>13</v>
      </c>
    </row>
    <row r="19" spans="1:16" ht="15" customHeight="1" x14ac:dyDescent="0.15">
      <c r="A19" s="8" t="s">
        <v>25</v>
      </c>
      <c r="B19" s="9" t="s">
        <v>23</v>
      </c>
      <c r="C19" s="10">
        <v>2582</v>
      </c>
      <c r="D19" s="11">
        <v>8</v>
      </c>
      <c r="E19" s="10">
        <v>1</v>
      </c>
      <c r="F19" s="10">
        <v>66</v>
      </c>
      <c r="G19" s="10">
        <v>12</v>
      </c>
      <c r="H19" s="12">
        <f>G19*0.01</f>
        <v>0.12</v>
      </c>
      <c r="I19" s="13">
        <f>C19-(C19*H19)</f>
        <v>2272.16</v>
      </c>
      <c r="J19" s="13">
        <f>(F19-G19)*0.01</f>
        <v>0.54</v>
      </c>
      <c r="K19" s="13">
        <f>J19*C19</f>
        <v>1394.2800000000002</v>
      </c>
      <c r="L19" s="13">
        <f>K19/I19</f>
        <v>0.61363636363636376</v>
      </c>
      <c r="M19" s="13">
        <f>L19^2</f>
        <v>0.37654958677685968</v>
      </c>
      <c r="N19" s="13">
        <f>I19-(K19*M19)</f>
        <v>1747.1444421487599</v>
      </c>
      <c r="O19" s="14">
        <v>9</v>
      </c>
      <c r="P19" s="15">
        <v>9</v>
      </c>
    </row>
    <row r="20" spans="1:16" ht="15" customHeight="1" x14ac:dyDescent="0.15">
      <c r="A20" s="8" t="s">
        <v>63</v>
      </c>
      <c r="B20" s="9" t="s">
        <v>28</v>
      </c>
      <c r="C20" s="10">
        <v>1618</v>
      </c>
      <c r="D20" s="11">
        <v>30</v>
      </c>
      <c r="E20" s="10">
        <v>3</v>
      </c>
      <c r="F20" s="10">
        <v>55</v>
      </c>
      <c r="G20" s="10">
        <v>4</v>
      </c>
      <c r="H20" s="12">
        <f>G20*0.01</f>
        <v>0.04</v>
      </c>
      <c r="I20" s="13">
        <f>C20-(C20*H20)</f>
        <v>1553.28</v>
      </c>
      <c r="J20" s="13">
        <f>(F20-G20)*0.01</f>
        <v>0.51</v>
      </c>
      <c r="K20" s="13">
        <f>J20*C20</f>
        <v>825.18000000000006</v>
      </c>
      <c r="L20" s="13">
        <f>K20/I20</f>
        <v>0.53125</v>
      </c>
      <c r="M20" s="13">
        <f>L20^2</f>
        <v>0.2822265625</v>
      </c>
      <c r="N20" s="13">
        <f>I20-(K20*M20)</f>
        <v>1320.39228515625</v>
      </c>
      <c r="O20" s="18">
        <v>23</v>
      </c>
      <c r="P20" s="15">
        <v>23</v>
      </c>
    </row>
    <row r="21" spans="1:16" ht="15" customHeight="1" x14ac:dyDescent="0.15">
      <c r="A21" s="8" t="s">
        <v>66</v>
      </c>
      <c r="B21" s="9" t="s">
        <v>45</v>
      </c>
      <c r="C21" s="10">
        <v>1490</v>
      </c>
      <c r="D21" s="11">
        <v>33</v>
      </c>
      <c r="E21" s="10">
        <v>4</v>
      </c>
      <c r="F21" s="10">
        <v>16</v>
      </c>
      <c r="G21" s="10">
        <v>4</v>
      </c>
      <c r="H21" s="12">
        <f>G21*0.01</f>
        <v>0.04</v>
      </c>
      <c r="I21" s="13">
        <f>C21-(C21*H21)</f>
        <v>1430.4</v>
      </c>
      <c r="J21" s="13">
        <f>(F21-G21)*0.01</f>
        <v>0.12</v>
      </c>
      <c r="K21" s="13">
        <f>J21*C21</f>
        <v>178.79999999999998</v>
      </c>
      <c r="L21" s="13">
        <f>K21/I21</f>
        <v>0.12499999999999999</v>
      </c>
      <c r="M21" s="13">
        <f>L21^2</f>
        <v>1.5624999999999997E-2</v>
      </c>
      <c r="N21" s="13">
        <f>I21-(K21*M21)</f>
        <v>1427.60625</v>
      </c>
      <c r="O21" s="18">
        <v>19</v>
      </c>
      <c r="P21" s="15">
        <v>19</v>
      </c>
    </row>
    <row r="22" spans="1:16" ht="15" customHeight="1" x14ac:dyDescent="0.15">
      <c r="A22" s="8" t="s">
        <v>70</v>
      </c>
      <c r="B22" s="9" t="s">
        <v>71</v>
      </c>
      <c r="C22" s="10">
        <v>1360</v>
      </c>
      <c r="D22" s="11">
        <v>37</v>
      </c>
      <c r="E22" s="10">
        <v>4</v>
      </c>
      <c r="F22" s="21"/>
      <c r="G22" s="10">
        <v>-15</v>
      </c>
      <c r="H22" s="12">
        <f>G22*0.01</f>
        <v>-0.15</v>
      </c>
      <c r="I22" s="13">
        <f>C22-(C22*H22)</f>
        <v>1564</v>
      </c>
      <c r="J22" s="13">
        <f>(F22-G22)*0.01</f>
        <v>0.15</v>
      </c>
      <c r="K22" s="13">
        <f>J22*C22</f>
        <v>204</v>
      </c>
      <c r="L22" s="13">
        <f>K22/I22</f>
        <v>0.13043478260869565</v>
      </c>
      <c r="M22" s="13">
        <f>L22^2</f>
        <v>1.7013232514177693E-2</v>
      </c>
      <c r="N22" s="13">
        <f>I22-(K22*M22)</f>
        <v>1560.5293005671078</v>
      </c>
      <c r="O22" s="14">
        <v>15</v>
      </c>
      <c r="P22" s="15">
        <v>15</v>
      </c>
    </row>
    <row r="23" spans="1:16" ht="15" customHeight="1" x14ac:dyDescent="0.15">
      <c r="A23" s="8" t="s">
        <v>44</v>
      </c>
      <c r="B23" s="9" t="s">
        <v>45</v>
      </c>
      <c r="C23" s="10">
        <v>1977</v>
      </c>
      <c r="D23" s="11">
        <v>22</v>
      </c>
      <c r="E23" s="10">
        <v>3</v>
      </c>
      <c r="F23" s="10">
        <v>41</v>
      </c>
      <c r="G23" s="10">
        <v>14</v>
      </c>
      <c r="H23" s="12">
        <f>G23*0.01</f>
        <v>0.14000000000000001</v>
      </c>
      <c r="I23" s="13">
        <f>C23-(C23*H23)</f>
        <v>1700.22</v>
      </c>
      <c r="J23" s="13">
        <f>(F23-G23)*0.01</f>
        <v>0.27</v>
      </c>
      <c r="K23" s="13">
        <f>J23*C23</f>
        <v>533.79000000000008</v>
      </c>
      <c r="L23" s="13">
        <f>K23/I23</f>
        <v>0.31395348837209308</v>
      </c>
      <c r="M23" s="13">
        <f>L23^2</f>
        <v>9.8566792861005989E-2</v>
      </c>
      <c r="N23" s="13">
        <f>I23-(K23*M23)</f>
        <v>1647.6060316387236</v>
      </c>
      <c r="O23" s="14">
        <v>12</v>
      </c>
      <c r="P23" s="15">
        <v>12</v>
      </c>
    </row>
    <row r="24" spans="1:16" ht="15" customHeight="1" x14ac:dyDescent="0.15">
      <c r="A24" s="8" t="s">
        <v>27</v>
      </c>
      <c r="B24" s="9" t="s">
        <v>28</v>
      </c>
      <c r="C24" s="10">
        <v>2519</v>
      </c>
      <c r="D24" s="11">
        <v>7</v>
      </c>
      <c r="E24" s="10">
        <v>1</v>
      </c>
      <c r="F24" s="10">
        <v>16</v>
      </c>
      <c r="G24" s="10">
        <v>9</v>
      </c>
      <c r="H24" s="12">
        <f>G24*0.01</f>
        <v>0.09</v>
      </c>
      <c r="I24" s="13">
        <f>C24-(C24*H24)</f>
        <v>2292.29</v>
      </c>
      <c r="J24" s="13">
        <f>(F24-G24)*0.01</f>
        <v>7.0000000000000007E-2</v>
      </c>
      <c r="K24" s="13">
        <f>J24*C24</f>
        <v>176.33</v>
      </c>
      <c r="L24" s="13">
        <f>K24/I24</f>
        <v>7.6923076923076927E-2</v>
      </c>
      <c r="M24" s="13">
        <f>L24^2</f>
        <v>5.9171597633136102E-3</v>
      </c>
      <c r="N24" s="13">
        <f>I24-(K24*M24)</f>
        <v>2291.2466272189349</v>
      </c>
      <c r="O24" s="14">
        <v>5</v>
      </c>
      <c r="P24" s="15">
        <v>5</v>
      </c>
    </row>
    <row r="25" spans="1:16" ht="15" customHeight="1" x14ac:dyDescent="0.15">
      <c r="A25" s="8" t="s">
        <v>36</v>
      </c>
      <c r="B25" s="9" t="s">
        <v>28</v>
      </c>
      <c r="C25" s="10">
        <v>2237</v>
      </c>
      <c r="D25" s="19">
        <v>11</v>
      </c>
      <c r="E25" s="10">
        <v>2</v>
      </c>
      <c r="F25" s="10">
        <v>65</v>
      </c>
      <c r="G25" s="10">
        <v>5</v>
      </c>
      <c r="H25" s="12">
        <f>G25*0.01</f>
        <v>0.05</v>
      </c>
      <c r="I25" s="13">
        <f>C25-(C25*H25)</f>
        <v>2125.15</v>
      </c>
      <c r="J25" s="13">
        <f>(F25-G25)*0.01</f>
        <v>0.6</v>
      </c>
      <c r="K25" s="13">
        <f>J25*C25</f>
        <v>1342.2</v>
      </c>
      <c r="L25" s="13">
        <f>K25/I25</f>
        <v>0.63157894736842102</v>
      </c>
      <c r="M25" s="13">
        <f>L25^2</f>
        <v>0.39889196675900274</v>
      </c>
      <c r="N25" s="13">
        <f>I25-(K25*M25)</f>
        <v>1589.7572022160666</v>
      </c>
      <c r="O25" s="14">
        <v>14</v>
      </c>
      <c r="P25" s="15">
        <v>14</v>
      </c>
    </row>
    <row r="26" spans="1:16" s="53" customFormat="1" ht="15" customHeight="1" x14ac:dyDescent="0.15">
      <c r="A26" s="32"/>
      <c r="B26" s="33"/>
      <c r="C26" s="34"/>
      <c r="D26" s="34"/>
      <c r="E26" s="34"/>
      <c r="F26" s="34"/>
      <c r="G26" s="34"/>
      <c r="H26" s="35"/>
      <c r="I26" s="35"/>
      <c r="J26" s="35"/>
      <c r="K26" s="35"/>
      <c r="L26" s="35"/>
      <c r="M26" s="35"/>
      <c r="N26" s="35"/>
      <c r="O26" s="35"/>
      <c r="P26" s="36"/>
    </row>
    <row r="27" spans="1:16" s="53" customFormat="1" ht="15" customHeight="1" x14ac:dyDescent="0.15">
      <c r="A27" s="37"/>
      <c r="B27" s="38"/>
      <c r="C27" s="21"/>
      <c r="D27" s="21"/>
      <c r="E27" s="21"/>
      <c r="F27" s="21"/>
      <c r="G27" s="21"/>
      <c r="H27" s="39"/>
      <c r="I27" s="35"/>
      <c r="J27" s="35"/>
      <c r="K27" s="35"/>
      <c r="L27" s="35"/>
      <c r="M27" s="35"/>
      <c r="N27" s="35"/>
      <c r="O27" s="39"/>
      <c r="P27" s="36"/>
    </row>
    <row r="28" spans="1:16" s="53" customFormat="1" ht="15" customHeight="1" x14ac:dyDescent="0.15">
      <c r="A28" s="21"/>
      <c r="B28" s="38"/>
      <c r="C28" s="21"/>
      <c r="D28" s="21"/>
      <c r="E28" s="21"/>
      <c r="F28" s="21"/>
      <c r="G28" s="21"/>
      <c r="H28" s="39"/>
      <c r="I28" s="35"/>
      <c r="J28" s="35"/>
      <c r="K28" s="35"/>
      <c r="L28" s="35"/>
      <c r="M28" s="35"/>
      <c r="N28" s="35"/>
      <c r="O28" s="39"/>
      <c r="P28" s="36"/>
    </row>
    <row r="29" spans="1:16" s="53" customFormat="1" ht="15" customHeight="1" x14ac:dyDescent="0.15">
      <c r="A29" s="21"/>
      <c r="B29" s="38"/>
      <c r="C29" s="21"/>
      <c r="D29" s="21"/>
      <c r="E29" s="21"/>
      <c r="F29" s="21"/>
      <c r="G29" s="21"/>
      <c r="H29" s="39"/>
      <c r="I29" s="35"/>
      <c r="J29" s="35"/>
      <c r="K29" s="35"/>
      <c r="L29" s="35"/>
      <c r="M29" s="35"/>
      <c r="N29" s="35"/>
      <c r="O29" s="39"/>
      <c r="P29" s="36"/>
    </row>
    <row r="30" spans="1:16" s="53" customFormat="1" ht="15" customHeight="1" x14ac:dyDescent="0.15">
      <c r="A30" s="21"/>
      <c r="B30" s="38"/>
      <c r="C30" s="21"/>
      <c r="D30" s="21"/>
      <c r="E30" s="21"/>
      <c r="F30" s="21"/>
      <c r="G30" s="21"/>
      <c r="H30" s="39"/>
      <c r="I30" s="35"/>
      <c r="J30" s="35"/>
      <c r="K30" s="35"/>
      <c r="L30" s="35"/>
      <c r="M30" s="35"/>
      <c r="N30" s="35"/>
      <c r="O30" s="39"/>
      <c r="P30" s="36"/>
    </row>
    <row r="31" spans="1:16" s="53" customFormat="1" ht="15" customHeight="1" x14ac:dyDescent="0.15">
      <c r="A31" s="21"/>
      <c r="B31" s="38"/>
      <c r="C31" s="21"/>
      <c r="D31" s="21"/>
      <c r="E31" s="21"/>
      <c r="F31" s="21"/>
      <c r="G31" s="21"/>
      <c r="H31" s="39"/>
      <c r="I31" s="35"/>
      <c r="J31" s="35"/>
      <c r="K31" s="35"/>
      <c r="L31" s="35"/>
      <c r="M31" s="35"/>
      <c r="N31" s="35"/>
      <c r="O31" s="39"/>
      <c r="P31" s="36"/>
    </row>
    <row r="32" spans="1:16" s="53" customFormat="1" ht="15" customHeight="1" x14ac:dyDescent="0.15">
      <c r="A32" s="21"/>
      <c r="B32" s="38"/>
      <c r="C32" s="21"/>
      <c r="D32" s="21"/>
      <c r="E32" s="21"/>
      <c r="F32" s="21"/>
      <c r="G32" s="21"/>
      <c r="H32" s="39"/>
      <c r="I32" s="35"/>
      <c r="J32" s="35"/>
      <c r="K32" s="35"/>
      <c r="L32" s="35"/>
      <c r="M32" s="35"/>
      <c r="N32" s="35"/>
      <c r="O32" s="39"/>
      <c r="P32" s="36"/>
    </row>
    <row r="33" spans="1:16" s="53" customFormat="1" ht="15" customHeight="1" x14ac:dyDescent="0.15">
      <c r="A33" s="21"/>
      <c r="B33" s="38"/>
      <c r="C33" s="21"/>
      <c r="D33" s="21"/>
      <c r="E33" s="21"/>
      <c r="F33" s="21"/>
      <c r="G33" s="21"/>
      <c r="H33" s="39"/>
      <c r="I33" s="35"/>
      <c r="J33" s="35"/>
      <c r="K33" s="35"/>
      <c r="L33" s="35"/>
      <c r="M33" s="35"/>
      <c r="N33" s="35"/>
      <c r="O33" s="39"/>
      <c r="P33" s="36"/>
    </row>
    <row r="34" spans="1:16" s="53" customFormat="1" ht="15" customHeight="1" x14ac:dyDescent="0.15">
      <c r="A34" s="21"/>
      <c r="B34" s="38"/>
      <c r="C34" s="21"/>
      <c r="D34" s="21"/>
      <c r="E34" s="21"/>
      <c r="F34" s="21"/>
      <c r="G34" s="21"/>
      <c r="H34" s="39"/>
      <c r="I34" s="35"/>
      <c r="J34" s="35"/>
      <c r="K34" s="35"/>
      <c r="L34" s="35"/>
      <c r="M34" s="35"/>
      <c r="N34" s="35"/>
      <c r="O34" s="39"/>
      <c r="P34" s="36"/>
    </row>
    <row r="35" spans="1:16" s="53" customFormat="1" ht="15" customHeight="1" x14ac:dyDescent="0.15">
      <c r="A35" s="21"/>
      <c r="B35" s="38"/>
      <c r="C35" s="21"/>
      <c r="D35" s="21"/>
      <c r="E35" s="21"/>
      <c r="F35" s="21"/>
      <c r="G35" s="21"/>
      <c r="H35" s="39"/>
      <c r="I35" s="35"/>
      <c r="J35" s="35"/>
      <c r="K35" s="35"/>
      <c r="L35" s="35"/>
      <c r="M35" s="35"/>
      <c r="N35" s="35"/>
      <c r="O35" s="39"/>
      <c r="P35" s="36"/>
    </row>
    <row r="36" spans="1:16" s="53" customFormat="1" ht="15" customHeight="1" x14ac:dyDescent="0.15">
      <c r="A36" s="21"/>
      <c r="B36" s="38"/>
      <c r="C36" s="21"/>
      <c r="D36" s="21"/>
      <c r="E36" s="21"/>
      <c r="F36" s="21"/>
      <c r="G36" s="21"/>
      <c r="H36" s="39"/>
      <c r="I36" s="35"/>
      <c r="J36" s="35"/>
      <c r="K36" s="35"/>
      <c r="L36" s="35"/>
      <c r="M36" s="35"/>
      <c r="N36" s="35"/>
      <c r="O36" s="39"/>
      <c r="P36" s="36"/>
    </row>
    <row r="37" spans="1:16" s="53" customFormat="1" ht="15" customHeight="1" x14ac:dyDescent="0.15">
      <c r="A37" s="21"/>
      <c r="B37" s="38"/>
      <c r="C37" s="21"/>
      <c r="D37" s="21"/>
      <c r="E37" s="21"/>
      <c r="F37" s="21"/>
      <c r="G37" s="21"/>
      <c r="H37" s="39"/>
      <c r="I37" s="35"/>
      <c r="J37" s="35"/>
      <c r="K37" s="35"/>
      <c r="L37" s="35"/>
      <c r="M37" s="35"/>
      <c r="N37" s="35"/>
      <c r="O37" s="39"/>
      <c r="P37" s="36"/>
    </row>
    <row r="38" spans="1:16" s="53" customFormat="1" ht="15" customHeight="1" x14ac:dyDescent="0.15">
      <c r="A38" s="21"/>
      <c r="B38" s="38"/>
      <c r="C38" s="21"/>
      <c r="D38" s="21"/>
      <c r="E38" s="21"/>
      <c r="F38" s="21"/>
      <c r="G38" s="21"/>
      <c r="H38" s="39"/>
      <c r="I38" s="35"/>
      <c r="J38" s="35"/>
      <c r="K38" s="35"/>
      <c r="L38" s="35"/>
      <c r="M38" s="35"/>
      <c r="N38" s="35"/>
      <c r="O38" s="39"/>
      <c r="P38" s="36"/>
    </row>
    <row r="39" spans="1:16" s="53" customFormat="1" ht="15" customHeight="1" x14ac:dyDescent="0.15">
      <c r="A39" s="21"/>
      <c r="B39" s="38"/>
      <c r="C39" s="21"/>
      <c r="D39" s="21"/>
      <c r="E39" s="21"/>
      <c r="F39" s="21"/>
      <c r="G39" s="21"/>
      <c r="H39" s="39"/>
      <c r="I39" s="35"/>
      <c r="J39" s="35"/>
      <c r="K39" s="35"/>
      <c r="L39" s="35"/>
      <c r="M39" s="35"/>
      <c r="N39" s="35"/>
      <c r="O39" s="39"/>
      <c r="P39" s="36"/>
    </row>
    <row r="40" spans="1:16" s="53" customFormat="1" ht="15" customHeight="1" x14ac:dyDescent="0.15">
      <c r="A40" s="21"/>
      <c r="B40" s="38"/>
      <c r="C40" s="21"/>
      <c r="D40" s="21"/>
      <c r="E40" s="21"/>
      <c r="F40" s="21"/>
      <c r="G40" s="21"/>
      <c r="H40" s="39"/>
      <c r="I40" s="35"/>
      <c r="J40" s="35"/>
      <c r="K40" s="35"/>
      <c r="L40" s="35"/>
      <c r="M40" s="35"/>
      <c r="N40" s="35"/>
      <c r="O40" s="39"/>
      <c r="P40" s="36"/>
    </row>
    <row r="41" spans="1:16" s="53" customFormat="1" ht="15" customHeight="1" x14ac:dyDescent="0.15">
      <c r="A41" s="21"/>
      <c r="B41" s="38"/>
      <c r="C41" s="21"/>
      <c r="D41" s="21"/>
      <c r="E41" s="21"/>
      <c r="F41" s="21"/>
      <c r="G41" s="21"/>
      <c r="H41" s="39"/>
      <c r="I41" s="35"/>
      <c r="J41" s="35"/>
      <c r="K41" s="35"/>
      <c r="L41" s="35"/>
      <c r="M41" s="35"/>
      <c r="N41" s="35"/>
      <c r="O41" s="39"/>
      <c r="P41" s="36"/>
    </row>
    <row r="42" spans="1:16" s="53" customFormat="1" ht="15" customHeight="1" x14ac:dyDescent="0.15">
      <c r="A42" s="21"/>
      <c r="B42" s="38"/>
      <c r="C42" s="21"/>
      <c r="D42" s="21"/>
      <c r="E42" s="21"/>
      <c r="F42" s="21"/>
      <c r="G42" s="21"/>
      <c r="H42" s="39"/>
      <c r="I42" s="35"/>
      <c r="J42" s="35"/>
      <c r="K42" s="35"/>
      <c r="L42" s="35"/>
      <c r="M42" s="35"/>
      <c r="N42" s="35"/>
      <c r="O42" s="39"/>
      <c r="P42" s="36"/>
    </row>
    <row r="43" spans="1:16" s="53" customFormat="1" ht="15" customHeight="1" x14ac:dyDescent="0.15">
      <c r="A43" s="21"/>
      <c r="B43" s="38"/>
      <c r="C43" s="21"/>
      <c r="D43" s="21"/>
      <c r="E43" s="21"/>
      <c r="F43" s="21"/>
      <c r="G43" s="21"/>
      <c r="H43" s="39"/>
      <c r="I43" s="35"/>
      <c r="J43" s="35"/>
      <c r="K43" s="35"/>
      <c r="L43" s="35"/>
      <c r="M43" s="35"/>
      <c r="N43" s="35"/>
      <c r="O43" s="39"/>
      <c r="P43" s="36"/>
    </row>
    <row r="44" spans="1:16" s="53" customFormat="1" ht="15" customHeight="1" x14ac:dyDescent="0.15">
      <c r="A44" s="21"/>
      <c r="B44" s="38"/>
      <c r="C44" s="21"/>
      <c r="D44" s="21"/>
      <c r="E44" s="21"/>
      <c r="F44" s="21"/>
      <c r="G44" s="21"/>
      <c r="H44" s="39"/>
      <c r="I44" s="35"/>
      <c r="J44" s="35"/>
      <c r="K44" s="35"/>
      <c r="L44" s="35"/>
      <c r="M44" s="35"/>
      <c r="N44" s="35"/>
      <c r="O44" s="39"/>
      <c r="P44" s="36"/>
    </row>
    <row r="45" spans="1:16" s="53" customFormat="1" ht="15" customHeight="1" x14ac:dyDescent="0.15">
      <c r="A45" s="21"/>
      <c r="B45" s="38"/>
      <c r="C45" s="21"/>
      <c r="D45" s="21"/>
      <c r="E45" s="21"/>
      <c r="F45" s="21"/>
      <c r="G45" s="21"/>
      <c r="H45" s="39"/>
      <c r="I45" s="35"/>
      <c r="J45" s="35"/>
      <c r="K45" s="35"/>
      <c r="L45" s="35"/>
      <c r="M45" s="35"/>
      <c r="N45" s="35"/>
      <c r="O45" s="39"/>
      <c r="P45" s="36"/>
    </row>
    <row r="46" spans="1:16" s="53" customFormat="1" ht="15" customHeight="1" x14ac:dyDescent="0.15">
      <c r="A46" s="21"/>
      <c r="B46" s="38"/>
      <c r="C46" s="21"/>
      <c r="D46" s="21"/>
      <c r="E46" s="21"/>
      <c r="F46" s="21"/>
      <c r="G46" s="21"/>
      <c r="H46" s="39"/>
      <c r="I46" s="35"/>
      <c r="J46" s="35"/>
      <c r="K46" s="35"/>
      <c r="L46" s="35"/>
      <c r="M46" s="35"/>
      <c r="N46" s="35"/>
      <c r="O46" s="39"/>
      <c r="P46" s="36"/>
    </row>
    <row r="47" spans="1:16" s="53" customFormat="1" ht="15" customHeight="1" x14ac:dyDescent="0.15">
      <c r="A47" s="21"/>
      <c r="B47" s="38"/>
      <c r="C47" s="21"/>
      <c r="D47" s="21"/>
      <c r="E47" s="21"/>
      <c r="F47" s="21"/>
      <c r="G47" s="21"/>
      <c r="H47" s="39"/>
      <c r="I47" s="35"/>
      <c r="J47" s="35"/>
      <c r="K47" s="35"/>
      <c r="L47" s="35"/>
      <c r="M47" s="35"/>
      <c r="N47" s="35"/>
      <c r="O47" s="39"/>
      <c r="P47" s="36"/>
    </row>
    <row r="48" spans="1:16" s="53" customFormat="1" ht="15" customHeight="1" x14ac:dyDescent="0.15">
      <c r="A48" s="21"/>
      <c r="B48" s="38"/>
      <c r="C48" s="21"/>
      <c r="D48" s="21"/>
      <c r="E48" s="21"/>
      <c r="F48" s="21"/>
      <c r="G48" s="21"/>
      <c r="H48" s="39"/>
      <c r="I48" s="35"/>
      <c r="J48" s="35"/>
      <c r="K48" s="35"/>
      <c r="L48" s="35"/>
      <c r="M48" s="35"/>
      <c r="N48" s="35"/>
      <c r="O48" s="39"/>
      <c r="P48" s="36"/>
    </row>
    <row r="49" spans="1:16" s="53" customFormat="1" ht="15" customHeight="1" x14ac:dyDescent="0.15">
      <c r="A49" s="21"/>
      <c r="B49" s="38"/>
      <c r="C49" s="21"/>
      <c r="D49" s="21"/>
      <c r="E49" s="21"/>
      <c r="F49" s="21"/>
      <c r="G49" s="21"/>
      <c r="H49" s="39"/>
      <c r="I49" s="35"/>
      <c r="J49" s="35"/>
      <c r="K49" s="35"/>
      <c r="L49" s="35"/>
      <c r="M49" s="35"/>
      <c r="N49" s="35"/>
      <c r="O49" s="39"/>
      <c r="P49" s="36"/>
    </row>
    <row r="50" spans="1:16" s="53" customFormat="1" ht="15" customHeight="1" x14ac:dyDescent="0.15">
      <c r="A50" s="21"/>
      <c r="B50" s="38"/>
      <c r="C50" s="21"/>
      <c r="D50" s="21"/>
      <c r="E50" s="21"/>
      <c r="F50" s="21"/>
      <c r="G50" s="21"/>
      <c r="H50" s="40"/>
      <c r="I50" s="41"/>
      <c r="J50" s="41"/>
      <c r="K50" s="41"/>
      <c r="L50" s="41"/>
      <c r="M50" s="41"/>
      <c r="N50" s="41"/>
      <c r="O50" s="40"/>
      <c r="P50" s="42"/>
    </row>
  </sheetData>
  <pageMargins left="0.75" right="0.75" top="1" bottom="1" header="0.5" footer="0.5"/>
  <pageSetup orientation="portrait"/>
  <headerFooter>
    <oddHeader>&amp;C&amp;"Verdana,Bold"&amp;16&amp;K000000 2018 SGV Cross Country</oddHeader>
    <oddFooter>&amp;C&amp;"Helvetica Neue,Regular"&amp;12&amp;K000000&amp;P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D40B7-9D96-1441-9008-A9457BDA5E2A}">
  <dimension ref="A1:IV80"/>
  <sheetViews>
    <sheetView showGridLines="0" tabSelected="1" workbookViewId="0">
      <pane ySplit="1" topLeftCell="A47" activePane="bottomLeft" state="frozen"/>
      <selection pane="bottomLeft" activeCell="R31" sqref="R31"/>
    </sheetView>
  </sheetViews>
  <sheetFormatPr baseColWidth="10" defaultColWidth="10.83203125" defaultRowHeight="13" customHeight="1" x14ac:dyDescent="0.15"/>
  <cols>
    <col min="1" max="1" width="25.1640625" style="53" customWidth="1"/>
    <col min="2" max="2" width="12.5" style="53" customWidth="1"/>
    <col min="3" max="3" width="7" style="53" customWidth="1"/>
    <col min="4" max="4" width="10.83203125" style="53" hidden="1" customWidth="1"/>
    <col min="5" max="6" width="7" style="53" customWidth="1"/>
    <col min="7" max="7" width="5.5" style="53" customWidth="1"/>
    <col min="8" max="14" width="10.83203125" style="53" hidden="1" customWidth="1"/>
    <col min="15" max="15" width="6.5" style="53" customWidth="1"/>
    <col min="16" max="16" width="7.5" style="53" customWidth="1"/>
    <col min="17" max="256" width="10.83203125" style="53" customWidth="1"/>
  </cols>
  <sheetData>
    <row r="1" spans="1:16" ht="15" customHeight="1" x14ac:dyDescent="0.1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5" t="s">
        <v>12</v>
      </c>
      <c r="N1" s="6" t="s">
        <v>13</v>
      </c>
      <c r="O1" s="6" t="s">
        <v>14</v>
      </c>
      <c r="P1" s="7" t="s">
        <v>15</v>
      </c>
    </row>
    <row r="2" spans="1:16" s="53" customFormat="1" ht="15" customHeight="1" x14ac:dyDescent="0.15">
      <c r="A2" s="8" t="s">
        <v>112</v>
      </c>
      <c r="B2" s="9" t="s">
        <v>105</v>
      </c>
      <c r="C2" s="10">
        <v>322</v>
      </c>
      <c r="D2" s="11">
        <v>78</v>
      </c>
      <c r="E2" s="10">
        <v>5</v>
      </c>
      <c r="F2" s="21"/>
      <c r="G2" s="10">
        <v>-15</v>
      </c>
      <c r="H2" s="12">
        <f>G2*0.01</f>
        <v>-0.15</v>
      </c>
      <c r="I2" s="13">
        <f>C2-(C2*H2)</f>
        <v>370.3</v>
      </c>
      <c r="J2" s="13">
        <f>(F2-G2)*0.01</f>
        <v>0.15</v>
      </c>
      <c r="K2" s="13">
        <f>J2*C2</f>
        <v>48.3</v>
      </c>
      <c r="L2" s="13">
        <f>K2/I2</f>
        <v>0.13043478260869565</v>
      </c>
      <c r="M2" s="13">
        <f>L2^2</f>
        <v>1.7013232514177693E-2</v>
      </c>
      <c r="N2" s="13">
        <f>I2-(K2*M2)</f>
        <v>369.47826086956525</v>
      </c>
      <c r="O2" s="16">
        <v>72</v>
      </c>
      <c r="P2" s="17">
        <v>71</v>
      </c>
    </row>
    <row r="3" spans="1:16" s="53" customFormat="1" ht="15" customHeight="1" x14ac:dyDescent="0.15">
      <c r="A3" s="8" t="s">
        <v>37</v>
      </c>
      <c r="B3" s="9" t="s">
        <v>38</v>
      </c>
      <c r="C3" s="10">
        <v>2161</v>
      </c>
      <c r="D3" s="19">
        <v>16</v>
      </c>
      <c r="E3" s="10">
        <v>2</v>
      </c>
      <c r="F3" s="10">
        <v>86</v>
      </c>
      <c r="G3" s="10">
        <v>11</v>
      </c>
      <c r="H3" s="12">
        <f>G3*0.01</f>
        <v>0.11</v>
      </c>
      <c r="I3" s="13">
        <f>C3-(C3*H3)</f>
        <v>1923.29</v>
      </c>
      <c r="J3" s="13">
        <f>(F3-G3)*0.01</f>
        <v>0.75</v>
      </c>
      <c r="K3" s="13">
        <f>J3*C3</f>
        <v>1620.75</v>
      </c>
      <c r="L3" s="13">
        <f>K3/I3</f>
        <v>0.84269662921348321</v>
      </c>
      <c r="M3" s="13">
        <f>L3^2</f>
        <v>0.71013760888776678</v>
      </c>
      <c r="N3" s="13">
        <f>I3-(K3*M3)</f>
        <v>772.33447039515204</v>
      </c>
      <c r="O3" s="18">
        <v>42</v>
      </c>
      <c r="P3" s="17">
        <v>42</v>
      </c>
    </row>
    <row r="4" spans="1:16" s="53" customFormat="1" ht="15" customHeight="1" x14ac:dyDescent="0.15">
      <c r="A4" s="8" t="s">
        <v>77</v>
      </c>
      <c r="B4" s="22" t="s">
        <v>48</v>
      </c>
      <c r="C4" s="23">
        <v>1247</v>
      </c>
      <c r="D4" s="11">
        <v>51</v>
      </c>
      <c r="E4" s="23">
        <v>4</v>
      </c>
      <c r="F4" s="23">
        <v>81</v>
      </c>
      <c r="G4" s="23">
        <v>16</v>
      </c>
      <c r="H4" s="12">
        <f>G4*0.01</f>
        <v>0.16</v>
      </c>
      <c r="I4" s="13">
        <f>C4-(C4*H4)</f>
        <v>1047.48</v>
      </c>
      <c r="J4" s="13">
        <f>(F4-G4)*0.01</f>
        <v>0.65</v>
      </c>
      <c r="K4" s="13">
        <f>J4*C4</f>
        <v>810.55000000000007</v>
      </c>
      <c r="L4" s="13">
        <f>K4/I4</f>
        <v>0.77380952380952384</v>
      </c>
      <c r="M4" s="13">
        <f>L4^2</f>
        <v>0.59878117913832207</v>
      </c>
      <c r="N4" s="13">
        <f>I4-(K4*M4)</f>
        <v>562.13791524943304</v>
      </c>
      <c r="O4" s="16">
        <v>56</v>
      </c>
      <c r="P4" s="17">
        <v>56</v>
      </c>
    </row>
    <row r="5" spans="1:16" s="53" customFormat="1" ht="15" customHeight="1" x14ac:dyDescent="0.15">
      <c r="A5" s="24" t="s">
        <v>54</v>
      </c>
      <c r="B5" s="25" t="s">
        <v>41</v>
      </c>
      <c r="C5" s="26">
        <v>1840</v>
      </c>
      <c r="D5" s="11">
        <v>25</v>
      </c>
      <c r="E5" s="26">
        <v>3</v>
      </c>
      <c r="F5" s="26">
        <v>88</v>
      </c>
      <c r="G5" s="26">
        <v>9</v>
      </c>
      <c r="H5" s="27">
        <f>G5*0.01</f>
        <v>0.09</v>
      </c>
      <c r="I5" s="13">
        <f>C5-(C5*H5)</f>
        <v>1674.4</v>
      </c>
      <c r="J5" s="13">
        <f>(F5-G5)*0.01</f>
        <v>0.79</v>
      </c>
      <c r="K5" s="13">
        <f>J5*C5</f>
        <v>1453.6000000000001</v>
      </c>
      <c r="L5" s="13">
        <f>K5/I5</f>
        <v>0.86813186813186816</v>
      </c>
      <c r="M5" s="13">
        <f>L5^2</f>
        <v>0.7536529404661273</v>
      </c>
      <c r="N5" s="13">
        <f>I5-(K5*M5)</f>
        <v>578.89008573843739</v>
      </c>
      <c r="O5" s="16">
        <v>55</v>
      </c>
      <c r="P5" s="17">
        <v>55</v>
      </c>
    </row>
    <row r="6" spans="1:16" s="53" customFormat="1" ht="15" customHeight="1" x14ac:dyDescent="0.15">
      <c r="A6" s="8" t="s">
        <v>87</v>
      </c>
      <c r="B6" s="28" t="s">
        <v>58</v>
      </c>
      <c r="C6" s="29">
        <v>1012</v>
      </c>
      <c r="D6" s="11">
        <v>58</v>
      </c>
      <c r="E6" s="29">
        <v>4</v>
      </c>
      <c r="F6" s="29">
        <v>87</v>
      </c>
      <c r="G6" s="29">
        <v>17</v>
      </c>
      <c r="H6" s="12">
        <f>G6*0.01</f>
        <v>0.17</v>
      </c>
      <c r="I6" s="13">
        <f>C6-(C6*H6)</f>
        <v>839.96</v>
      </c>
      <c r="J6" s="13">
        <f>(F6-G6)*0.01</f>
        <v>0.70000000000000007</v>
      </c>
      <c r="K6" s="13">
        <f>J6*C6</f>
        <v>708.40000000000009</v>
      </c>
      <c r="L6" s="13">
        <f>K6/I6</f>
        <v>0.84337349397590367</v>
      </c>
      <c r="M6" s="13">
        <f>L6^2</f>
        <v>0.71127885034112359</v>
      </c>
      <c r="N6" s="13">
        <f>I6-(K6*M6)</f>
        <v>336.090062418348</v>
      </c>
      <c r="O6" s="16">
        <v>74</v>
      </c>
      <c r="P6" s="17">
        <v>73</v>
      </c>
    </row>
    <row r="7" spans="1:16" s="53" customFormat="1" ht="15" customHeight="1" x14ac:dyDescent="0.15">
      <c r="A7" s="8" t="s">
        <v>22</v>
      </c>
      <c r="B7" s="9" t="s">
        <v>23</v>
      </c>
      <c r="C7" s="10">
        <v>2804</v>
      </c>
      <c r="D7" s="11">
        <v>9</v>
      </c>
      <c r="E7" s="10">
        <v>1</v>
      </c>
      <c r="F7" s="10">
        <v>93</v>
      </c>
      <c r="G7" s="10">
        <v>22</v>
      </c>
      <c r="H7" s="12">
        <f>G7*0.01</f>
        <v>0.22</v>
      </c>
      <c r="I7" s="13">
        <f>C7-(C7*H7)</f>
        <v>2187.12</v>
      </c>
      <c r="J7" s="13">
        <f>(F7-G7)*0.01</f>
        <v>0.71</v>
      </c>
      <c r="K7" s="13">
        <f>J7*C7</f>
        <v>1990.84</v>
      </c>
      <c r="L7" s="13">
        <f>K7/I7</f>
        <v>0.91025641025641024</v>
      </c>
      <c r="M7" s="13">
        <f>L7^2</f>
        <v>0.82856673241288625</v>
      </c>
      <c r="N7" s="13">
        <f>I7-(K7*M7)</f>
        <v>537.57620644312942</v>
      </c>
      <c r="O7" s="16">
        <v>57</v>
      </c>
      <c r="P7" s="17">
        <v>57</v>
      </c>
    </row>
    <row r="8" spans="1:16" s="53" customFormat="1" ht="15" customHeight="1" x14ac:dyDescent="0.15">
      <c r="A8" s="8" t="s">
        <v>101</v>
      </c>
      <c r="B8" s="9" t="s">
        <v>45</v>
      </c>
      <c r="C8" s="10">
        <v>597</v>
      </c>
      <c r="D8" s="11">
        <v>71</v>
      </c>
      <c r="E8" s="10">
        <v>5</v>
      </c>
      <c r="F8" s="10">
        <v>64</v>
      </c>
      <c r="G8" s="10">
        <v>25</v>
      </c>
      <c r="H8" s="12">
        <f>G8*0.01</f>
        <v>0.25</v>
      </c>
      <c r="I8" s="13">
        <f>C8-(C8*H8)</f>
        <v>447.75</v>
      </c>
      <c r="J8" s="13">
        <f>(F8-G8)*0.01</f>
        <v>0.39</v>
      </c>
      <c r="K8" s="13">
        <f>J8*C8</f>
        <v>232.83</v>
      </c>
      <c r="L8" s="13">
        <f>K8/I8</f>
        <v>0.52</v>
      </c>
      <c r="M8" s="13">
        <f>L8^2</f>
        <v>0.27040000000000003</v>
      </c>
      <c r="N8" s="13">
        <f>I8-(K8*M8)</f>
        <v>384.79276799999997</v>
      </c>
      <c r="O8" s="16">
        <v>71</v>
      </c>
      <c r="P8" s="17">
        <v>70</v>
      </c>
    </row>
    <row r="9" spans="1:16" s="53" customFormat="1" ht="15" customHeight="1" x14ac:dyDescent="0.15">
      <c r="A9" s="8" t="s">
        <v>106</v>
      </c>
      <c r="B9" s="9" t="s">
        <v>74</v>
      </c>
      <c r="C9" s="10">
        <v>447</v>
      </c>
      <c r="D9" s="11">
        <v>72</v>
      </c>
      <c r="E9" s="10">
        <v>5</v>
      </c>
      <c r="F9" s="21"/>
      <c r="G9" s="10">
        <v>-15</v>
      </c>
      <c r="H9" s="12">
        <f>G9*0.01</f>
        <v>-0.15</v>
      </c>
      <c r="I9" s="13">
        <f>C9-(C9*H9)</f>
        <v>514.04999999999995</v>
      </c>
      <c r="J9" s="13">
        <f>(F9-G9)*0.01</f>
        <v>0.15</v>
      </c>
      <c r="K9" s="13">
        <f>J9*C9</f>
        <v>67.05</v>
      </c>
      <c r="L9" s="13">
        <f>K9/I9</f>
        <v>0.13043478260869565</v>
      </c>
      <c r="M9" s="13">
        <f>L9^2</f>
        <v>1.7013232514177693E-2</v>
      </c>
      <c r="N9" s="13">
        <f>I9-(K9*M9)</f>
        <v>512.90926275992433</v>
      </c>
      <c r="O9" s="16">
        <v>60</v>
      </c>
      <c r="P9" s="17">
        <v>60</v>
      </c>
    </row>
    <row r="10" spans="1:16" s="53" customFormat="1" ht="15" customHeight="1" x14ac:dyDescent="0.15">
      <c r="A10" s="8" t="s">
        <v>64</v>
      </c>
      <c r="B10" s="9" t="s">
        <v>28</v>
      </c>
      <c r="C10" s="10">
        <v>1509</v>
      </c>
      <c r="D10" s="11">
        <v>34</v>
      </c>
      <c r="E10" s="10">
        <v>4</v>
      </c>
      <c r="F10" s="10">
        <v>51</v>
      </c>
      <c r="G10" s="10">
        <v>6</v>
      </c>
      <c r="H10" s="12">
        <f>G10*0.01</f>
        <v>0.06</v>
      </c>
      <c r="I10" s="13">
        <f>C10-(C10*H10)</f>
        <v>1418.46</v>
      </c>
      <c r="J10" s="13">
        <f>(F10-G10)*0.01</f>
        <v>0.45</v>
      </c>
      <c r="K10" s="13">
        <f>J10*C10</f>
        <v>679.05000000000007</v>
      </c>
      <c r="L10" s="13">
        <f>K10/I10</f>
        <v>0.47872340425531917</v>
      </c>
      <c r="M10" s="13">
        <f>L10^2</f>
        <v>0.22917609778180176</v>
      </c>
      <c r="N10" s="13">
        <f>I10-(K10*M10)</f>
        <v>1262.8379708012676</v>
      </c>
      <c r="O10" s="18">
        <v>27</v>
      </c>
      <c r="P10" s="17">
        <v>27</v>
      </c>
    </row>
    <row r="11" spans="1:16" s="53" customFormat="1" ht="15" customHeight="1" x14ac:dyDescent="0.15">
      <c r="A11" s="8" t="s">
        <v>78</v>
      </c>
      <c r="B11" s="9" t="s">
        <v>41</v>
      </c>
      <c r="C11" s="10">
        <v>1221</v>
      </c>
      <c r="D11" s="11">
        <v>44</v>
      </c>
      <c r="E11" s="10">
        <v>4</v>
      </c>
      <c r="F11" s="10">
        <v>71</v>
      </c>
      <c r="G11" s="10">
        <v>5</v>
      </c>
      <c r="H11" s="12">
        <f>G11*0.01</f>
        <v>0.05</v>
      </c>
      <c r="I11" s="13">
        <f>C11-(C11*H11)</f>
        <v>1159.95</v>
      </c>
      <c r="J11" s="13">
        <f>(F11-G11)*0.01</f>
        <v>0.66</v>
      </c>
      <c r="K11" s="13">
        <f>J11*C11</f>
        <v>805.86</v>
      </c>
      <c r="L11" s="13">
        <f>K11/I11</f>
        <v>0.6947368421052631</v>
      </c>
      <c r="M11" s="13">
        <f>L11^2</f>
        <v>0.48265927977839329</v>
      </c>
      <c r="N11" s="13">
        <f>I11-(K11*M11)</f>
        <v>770.99419279778408</v>
      </c>
      <c r="O11" s="18">
        <v>43</v>
      </c>
      <c r="P11" s="17">
        <v>43</v>
      </c>
    </row>
    <row r="12" spans="1:16" s="53" customFormat="1" ht="15" customHeight="1" x14ac:dyDescent="0.15">
      <c r="A12" s="8" t="s">
        <v>62</v>
      </c>
      <c r="B12" s="9" t="s">
        <v>28</v>
      </c>
      <c r="C12" s="10">
        <v>1631</v>
      </c>
      <c r="D12" s="11">
        <v>32</v>
      </c>
      <c r="E12" s="10">
        <v>3</v>
      </c>
      <c r="F12" s="10">
        <v>59</v>
      </c>
      <c r="G12" s="10">
        <v>9</v>
      </c>
      <c r="H12" s="12">
        <f>G12*0.01</f>
        <v>0.09</v>
      </c>
      <c r="I12" s="13">
        <f>C12-(C12*H12)</f>
        <v>1484.21</v>
      </c>
      <c r="J12" s="13">
        <f>(F12-G12)*0.01</f>
        <v>0.5</v>
      </c>
      <c r="K12" s="13">
        <f>J12*C12</f>
        <v>815.5</v>
      </c>
      <c r="L12" s="13">
        <f>K12/I12</f>
        <v>0.54945054945054939</v>
      </c>
      <c r="M12" s="13">
        <f>L12^2</f>
        <v>0.30189590629151064</v>
      </c>
      <c r="N12" s="13">
        <f>I12-(K12*M12)</f>
        <v>1238.0138884192731</v>
      </c>
      <c r="O12" s="18">
        <v>29</v>
      </c>
      <c r="P12" s="17">
        <v>29</v>
      </c>
    </row>
    <row r="13" spans="1:16" s="53" customFormat="1" ht="15" customHeight="1" x14ac:dyDescent="0.15">
      <c r="A13" s="8" t="s">
        <v>95</v>
      </c>
      <c r="B13" s="9" t="s">
        <v>74</v>
      </c>
      <c r="C13" s="10">
        <v>722</v>
      </c>
      <c r="D13" s="11">
        <v>63</v>
      </c>
      <c r="E13" s="10">
        <v>4</v>
      </c>
      <c r="F13" s="21"/>
      <c r="G13" s="10">
        <v>-15</v>
      </c>
      <c r="H13" s="12">
        <f>G13*0.01</f>
        <v>-0.15</v>
      </c>
      <c r="I13" s="13">
        <f>C13-(C13*H13)</f>
        <v>830.3</v>
      </c>
      <c r="J13" s="13">
        <f>(F13-G13)*0.01</f>
        <v>0.15</v>
      </c>
      <c r="K13" s="13">
        <f>J13*C13</f>
        <v>108.3</v>
      </c>
      <c r="L13" s="13">
        <f>K13/I13</f>
        <v>0.13043478260869565</v>
      </c>
      <c r="M13" s="13">
        <f>L13^2</f>
        <v>1.7013232514177693E-2</v>
      </c>
      <c r="N13" s="13">
        <f>I13-(K13*M13)</f>
        <v>828.45746691871454</v>
      </c>
      <c r="O13" s="18">
        <v>39</v>
      </c>
      <c r="P13" s="17">
        <v>39</v>
      </c>
    </row>
    <row r="14" spans="1:16" s="53" customFormat="1" ht="15" customHeight="1" x14ac:dyDescent="0.15">
      <c r="A14" s="8" t="s">
        <v>92</v>
      </c>
      <c r="B14" s="9" t="s">
        <v>48</v>
      </c>
      <c r="C14" s="10">
        <v>852</v>
      </c>
      <c r="D14" s="11">
        <v>62</v>
      </c>
      <c r="E14" s="10">
        <v>4</v>
      </c>
      <c r="F14" s="10">
        <v>70</v>
      </c>
      <c r="G14" s="10">
        <v>14</v>
      </c>
      <c r="H14" s="12">
        <f>G14*0.01</f>
        <v>0.14000000000000001</v>
      </c>
      <c r="I14" s="13">
        <f>C14-(C14*H14)</f>
        <v>732.72</v>
      </c>
      <c r="J14" s="13">
        <f>(F14-G14)*0.01</f>
        <v>0.56000000000000005</v>
      </c>
      <c r="K14" s="13">
        <f>J14*C14</f>
        <v>477.12000000000006</v>
      </c>
      <c r="L14" s="13">
        <f>K14/I14</f>
        <v>0.65116279069767447</v>
      </c>
      <c r="M14" s="13">
        <f>L14^2</f>
        <v>0.42401297998918341</v>
      </c>
      <c r="N14" s="13">
        <f>I14-(K14*M14)</f>
        <v>530.41492698756088</v>
      </c>
      <c r="O14" s="16">
        <v>59</v>
      </c>
      <c r="P14" s="17">
        <v>59</v>
      </c>
    </row>
    <row r="15" spans="1:16" s="53" customFormat="1" ht="15" customHeight="1" x14ac:dyDescent="0.15">
      <c r="A15" s="8" t="s">
        <v>93</v>
      </c>
      <c r="B15" s="9" t="s">
        <v>58</v>
      </c>
      <c r="C15" s="10">
        <v>815</v>
      </c>
      <c r="D15" s="11">
        <v>60</v>
      </c>
      <c r="E15" s="10">
        <v>4</v>
      </c>
      <c r="F15" s="10">
        <v>62</v>
      </c>
      <c r="G15" s="10">
        <v>5</v>
      </c>
      <c r="H15" s="12">
        <f>G15*0.01</f>
        <v>0.05</v>
      </c>
      <c r="I15" s="13">
        <f>C15-(C15*H15)</f>
        <v>774.25</v>
      </c>
      <c r="J15" s="13">
        <f>(F15-G15)*0.01</f>
        <v>0.57000000000000006</v>
      </c>
      <c r="K15" s="13">
        <f>J15*C15</f>
        <v>464.55000000000007</v>
      </c>
      <c r="L15" s="13">
        <f>K15/I15</f>
        <v>0.60000000000000009</v>
      </c>
      <c r="M15" s="13">
        <f>L15^2</f>
        <v>0.3600000000000001</v>
      </c>
      <c r="N15" s="13">
        <f>I15-(K15*M15)</f>
        <v>607.01199999999994</v>
      </c>
      <c r="O15" s="16">
        <v>54</v>
      </c>
      <c r="P15" s="17">
        <v>54</v>
      </c>
    </row>
    <row r="16" spans="1:16" s="53" customFormat="1" ht="15" customHeight="1" x14ac:dyDescent="0.15">
      <c r="A16" s="8" t="s">
        <v>55</v>
      </c>
      <c r="B16" s="9" t="s">
        <v>38</v>
      </c>
      <c r="C16" s="10">
        <v>1811</v>
      </c>
      <c r="D16" s="11">
        <v>41</v>
      </c>
      <c r="E16" s="10">
        <v>3</v>
      </c>
      <c r="F16" s="10">
        <v>96</v>
      </c>
      <c r="G16" s="10">
        <v>27</v>
      </c>
      <c r="H16" s="12">
        <f>G16*0.01</f>
        <v>0.27</v>
      </c>
      <c r="I16" s="13">
        <f>C16-(C16*H16)</f>
        <v>1322.03</v>
      </c>
      <c r="J16" s="13">
        <f>(F16-G16)*0.01</f>
        <v>0.69000000000000006</v>
      </c>
      <c r="K16" s="13">
        <f>J16*C16</f>
        <v>1249.5900000000001</v>
      </c>
      <c r="L16" s="13">
        <f>K16/I16</f>
        <v>0.94520547945205491</v>
      </c>
      <c r="M16" s="13">
        <f>L16^2</f>
        <v>0.89341339838618894</v>
      </c>
      <c r="N16" s="13">
        <f>I16-(K16*M16)</f>
        <v>205.62955151060191</v>
      </c>
      <c r="O16" s="16">
        <v>77</v>
      </c>
      <c r="P16" s="17">
        <v>76</v>
      </c>
    </row>
    <row r="17" spans="1:16" s="53" customFormat="1" ht="15" customHeight="1" x14ac:dyDescent="0.15">
      <c r="A17" s="8" t="s">
        <v>110</v>
      </c>
      <c r="B17" s="9" t="s">
        <v>97</v>
      </c>
      <c r="C17" s="10">
        <v>404</v>
      </c>
      <c r="D17" s="11">
        <v>76</v>
      </c>
      <c r="E17" s="10">
        <v>5</v>
      </c>
      <c r="F17" s="21"/>
      <c r="G17" s="10">
        <v>-15</v>
      </c>
      <c r="H17" s="12">
        <f>G17*0.01</f>
        <v>-0.15</v>
      </c>
      <c r="I17" s="13">
        <f>C17-(C17*H17)</f>
        <v>464.6</v>
      </c>
      <c r="J17" s="13">
        <f>(F17-G17)*0.01</f>
        <v>0.15</v>
      </c>
      <c r="K17" s="13">
        <f>J17*C17</f>
        <v>60.599999999999994</v>
      </c>
      <c r="L17" s="13">
        <f>K17/I17</f>
        <v>0.13043478260869562</v>
      </c>
      <c r="M17" s="13">
        <f>L17^2</f>
        <v>1.7013232514177686E-2</v>
      </c>
      <c r="N17" s="13">
        <f>I17-(K17*M17)</f>
        <v>463.56899810964086</v>
      </c>
      <c r="O17" s="16">
        <v>65</v>
      </c>
      <c r="P17" s="17">
        <v>65</v>
      </c>
    </row>
    <row r="18" spans="1:16" s="53" customFormat="1" ht="15" customHeight="1" x14ac:dyDescent="0.15">
      <c r="A18" s="8" t="s">
        <v>94</v>
      </c>
      <c r="B18" s="9" t="s">
        <v>71</v>
      </c>
      <c r="C18" s="10">
        <v>796</v>
      </c>
      <c r="D18" s="11">
        <v>59</v>
      </c>
      <c r="E18" s="10">
        <v>4</v>
      </c>
      <c r="F18" s="21"/>
      <c r="G18" s="10">
        <v>-15</v>
      </c>
      <c r="H18" s="12">
        <f>G18*0.01</f>
        <v>-0.15</v>
      </c>
      <c r="I18" s="13">
        <f>C18-(C18*H18)</f>
        <v>915.4</v>
      </c>
      <c r="J18" s="13">
        <f>(F18-G18)*0.01</f>
        <v>0.15</v>
      </c>
      <c r="K18" s="13">
        <f>J18*C18</f>
        <v>119.39999999999999</v>
      </c>
      <c r="L18" s="13">
        <f>K18/I18</f>
        <v>0.13043478260869565</v>
      </c>
      <c r="M18" s="13">
        <f>L18^2</f>
        <v>1.7013232514177693E-2</v>
      </c>
      <c r="N18" s="13">
        <f>I18-(K18*M18)</f>
        <v>913.3686200378072</v>
      </c>
      <c r="O18" s="18">
        <v>37</v>
      </c>
      <c r="P18" s="17">
        <v>37</v>
      </c>
    </row>
    <row r="19" spans="1:16" s="53" customFormat="1" ht="15" customHeight="1" x14ac:dyDescent="0.15">
      <c r="A19" s="8" t="s">
        <v>59</v>
      </c>
      <c r="B19" s="9" t="s">
        <v>38</v>
      </c>
      <c r="C19" s="10">
        <v>1765</v>
      </c>
      <c r="D19" s="19">
        <v>35</v>
      </c>
      <c r="E19" s="10">
        <v>3</v>
      </c>
      <c r="F19" s="10">
        <v>56</v>
      </c>
      <c r="G19" s="10">
        <v>21</v>
      </c>
      <c r="H19" s="12">
        <f>G19*0.01</f>
        <v>0.21</v>
      </c>
      <c r="I19" s="13">
        <f>C19-(C19*H19)</f>
        <v>1394.35</v>
      </c>
      <c r="J19" s="13">
        <f>(F19-G19)*0.01</f>
        <v>0.35000000000000003</v>
      </c>
      <c r="K19" s="13">
        <f>J19*C19</f>
        <v>617.75000000000011</v>
      </c>
      <c r="L19" s="13">
        <f>K19/I19</f>
        <v>0.44303797468354439</v>
      </c>
      <c r="M19" s="13">
        <f>L19^2</f>
        <v>0.19628264701169693</v>
      </c>
      <c r="N19" s="13">
        <f>I19-(K19*M19)</f>
        <v>1273.0963948085241</v>
      </c>
      <c r="O19" s="18">
        <v>26</v>
      </c>
      <c r="P19" s="17">
        <v>26</v>
      </c>
    </row>
    <row r="20" spans="1:16" s="53" customFormat="1" ht="15" customHeight="1" x14ac:dyDescent="0.15">
      <c r="A20" s="8" t="s">
        <v>88</v>
      </c>
      <c r="B20" s="9" t="s">
        <v>58</v>
      </c>
      <c r="C20" s="10">
        <v>937</v>
      </c>
      <c r="D20" s="11">
        <v>64</v>
      </c>
      <c r="E20" s="10">
        <v>4</v>
      </c>
      <c r="F20" s="10">
        <v>90</v>
      </c>
      <c r="G20" s="10">
        <v>25</v>
      </c>
      <c r="H20" s="12">
        <f>G20*0.01</f>
        <v>0.25</v>
      </c>
      <c r="I20" s="13">
        <f>C20-(C20*H20)</f>
        <v>702.75</v>
      </c>
      <c r="J20" s="13">
        <f>(F20-G20)*0.01</f>
        <v>0.65</v>
      </c>
      <c r="K20" s="13">
        <f>J20*C20</f>
        <v>609.05000000000007</v>
      </c>
      <c r="L20" s="13">
        <f>K20/I20</f>
        <v>0.86666666666666681</v>
      </c>
      <c r="M20" s="13">
        <f>L20^2</f>
        <v>0.7511111111111114</v>
      </c>
      <c r="N20" s="13">
        <f>I20-(K20*M20)</f>
        <v>245.28577777777753</v>
      </c>
      <c r="O20" s="16">
        <v>76</v>
      </c>
      <c r="P20" s="17">
        <v>75</v>
      </c>
    </row>
    <row r="21" spans="1:16" s="53" customFormat="1" ht="15" customHeight="1" x14ac:dyDescent="0.15">
      <c r="A21" s="8" t="s">
        <v>57</v>
      </c>
      <c r="B21" s="9" t="s">
        <v>58</v>
      </c>
      <c r="C21" s="10">
        <v>1799</v>
      </c>
      <c r="D21" s="11">
        <v>40</v>
      </c>
      <c r="E21" s="10">
        <v>3</v>
      </c>
      <c r="F21" s="10">
        <v>90</v>
      </c>
      <c r="G21" s="10">
        <v>26</v>
      </c>
      <c r="H21" s="12">
        <f>G21*0.01</f>
        <v>0.26</v>
      </c>
      <c r="I21" s="13">
        <f>C21-(C21*H21)</f>
        <v>1331.26</v>
      </c>
      <c r="J21" s="13">
        <f>(F21-G21)*0.01</f>
        <v>0.64</v>
      </c>
      <c r="K21" s="13">
        <f>J21*C21</f>
        <v>1151.3600000000001</v>
      </c>
      <c r="L21" s="13">
        <f>K21/I21</f>
        <v>0.86486486486486491</v>
      </c>
      <c r="M21" s="13">
        <f>L21^2</f>
        <v>0.74799123447772109</v>
      </c>
      <c r="N21" s="13">
        <f>I21-(K21*M21)</f>
        <v>470.05281227173089</v>
      </c>
      <c r="O21" s="16">
        <v>64</v>
      </c>
      <c r="P21" s="17">
        <v>64</v>
      </c>
    </row>
    <row r="22" spans="1:16" s="53" customFormat="1" ht="15" customHeight="1" x14ac:dyDescent="0.15">
      <c r="A22" s="8" t="s">
        <v>83</v>
      </c>
      <c r="B22" s="9" t="s">
        <v>48</v>
      </c>
      <c r="C22" s="10">
        <v>1123</v>
      </c>
      <c r="D22" s="11">
        <v>53</v>
      </c>
      <c r="E22" s="10">
        <v>4</v>
      </c>
      <c r="F22" s="10">
        <v>80</v>
      </c>
      <c r="G22" s="10">
        <v>11</v>
      </c>
      <c r="H22" s="12">
        <f>G22*0.01</f>
        <v>0.11</v>
      </c>
      <c r="I22" s="13">
        <f>C22-(C22*H22)</f>
        <v>999.47</v>
      </c>
      <c r="J22" s="13">
        <f>(F22-G22)*0.01</f>
        <v>0.69000000000000006</v>
      </c>
      <c r="K22" s="13">
        <f>J22*C22</f>
        <v>774.87000000000012</v>
      </c>
      <c r="L22" s="13">
        <f>K22/I22</f>
        <v>0.77528089887640461</v>
      </c>
      <c r="M22" s="13">
        <f>L22^2</f>
        <v>0.60106047216260594</v>
      </c>
      <c r="N22" s="13">
        <f>I22-(K22*M22)</f>
        <v>533.72627193536141</v>
      </c>
      <c r="O22" s="16">
        <v>58</v>
      </c>
      <c r="P22" s="17">
        <v>58</v>
      </c>
    </row>
    <row r="23" spans="1:16" s="53" customFormat="1" ht="15" customHeight="1" x14ac:dyDescent="0.15">
      <c r="A23" s="8" t="s">
        <v>67</v>
      </c>
      <c r="B23" s="30">
        <v>605</v>
      </c>
      <c r="C23" s="10">
        <v>1442</v>
      </c>
      <c r="D23" s="11">
        <v>43</v>
      </c>
      <c r="E23" s="10">
        <v>4</v>
      </c>
      <c r="F23" s="10">
        <v>81</v>
      </c>
      <c r="G23" s="10">
        <v>15</v>
      </c>
      <c r="H23" s="12">
        <f>G23*0.01</f>
        <v>0.15</v>
      </c>
      <c r="I23" s="13">
        <f>C23-(C23*H23)</f>
        <v>1225.7</v>
      </c>
      <c r="J23" s="13">
        <f>(F23-G23)*0.01</f>
        <v>0.66</v>
      </c>
      <c r="K23" s="13">
        <f>J23*C23</f>
        <v>951.72</v>
      </c>
      <c r="L23" s="13">
        <f>K23/I23</f>
        <v>0.77647058823529413</v>
      </c>
      <c r="M23" s="13">
        <f>L23^2</f>
        <v>0.60290657439446371</v>
      </c>
      <c r="N23" s="13">
        <f>I23-(K23*M23)</f>
        <v>651.90175501730107</v>
      </c>
      <c r="O23" s="16">
        <v>50</v>
      </c>
      <c r="P23" s="17">
        <v>50</v>
      </c>
    </row>
    <row r="24" spans="1:16" s="53" customFormat="1" ht="15" customHeight="1" x14ac:dyDescent="0.15">
      <c r="A24" s="8" t="s">
        <v>81</v>
      </c>
      <c r="B24" s="9" t="s">
        <v>58</v>
      </c>
      <c r="C24" s="10">
        <v>1154</v>
      </c>
      <c r="D24" s="19">
        <v>50</v>
      </c>
      <c r="E24" s="10">
        <v>4</v>
      </c>
      <c r="F24" s="10">
        <v>87</v>
      </c>
      <c r="G24" s="10">
        <v>9</v>
      </c>
      <c r="H24" s="12">
        <f>G24*0.01</f>
        <v>0.09</v>
      </c>
      <c r="I24" s="13">
        <f>C24-(C24*H24)</f>
        <v>1050.1400000000001</v>
      </c>
      <c r="J24" s="13">
        <f>(F24-G24)*0.01</f>
        <v>0.78</v>
      </c>
      <c r="K24" s="13">
        <f>J24*C24</f>
        <v>900.12</v>
      </c>
      <c r="L24" s="13">
        <f>K24/I24</f>
        <v>0.8571428571428571</v>
      </c>
      <c r="M24" s="13">
        <f>L24^2</f>
        <v>0.73469387755102034</v>
      </c>
      <c r="N24" s="13">
        <f>I24-(K24*M24)</f>
        <v>388.82734693877569</v>
      </c>
      <c r="O24" s="16">
        <v>69</v>
      </c>
      <c r="P24" s="17">
        <v>69</v>
      </c>
    </row>
    <row r="25" spans="1:16" s="53" customFormat="1" ht="15" customHeight="1" x14ac:dyDescent="0.15">
      <c r="A25" s="8" t="s">
        <v>98</v>
      </c>
      <c r="B25" s="9" t="s">
        <v>74</v>
      </c>
      <c r="C25" s="10">
        <v>665</v>
      </c>
      <c r="D25" s="11">
        <v>66</v>
      </c>
      <c r="E25" s="10">
        <v>4</v>
      </c>
      <c r="F25" s="21"/>
      <c r="G25" s="10">
        <v>-15</v>
      </c>
      <c r="H25" s="12">
        <f>G25*0.01</f>
        <v>-0.15</v>
      </c>
      <c r="I25" s="13">
        <f>C25-(C25*H25)</f>
        <v>764.75</v>
      </c>
      <c r="J25" s="13">
        <f>(F25-G25)*0.01</f>
        <v>0.15</v>
      </c>
      <c r="K25" s="13">
        <f>J25*C25</f>
        <v>99.75</v>
      </c>
      <c r="L25" s="13">
        <f>K25/I25</f>
        <v>0.13043478260869565</v>
      </c>
      <c r="M25" s="13">
        <f>L25^2</f>
        <v>1.7013232514177693E-2</v>
      </c>
      <c r="N25" s="13">
        <f>I25-(K25*M25)</f>
        <v>763.05293005671081</v>
      </c>
      <c r="O25" s="16">
        <v>46</v>
      </c>
      <c r="P25" s="17">
        <v>46</v>
      </c>
    </row>
    <row r="26" spans="1:16" s="53" customFormat="1" ht="15" customHeight="1" x14ac:dyDescent="0.15">
      <c r="A26" s="8" t="s">
        <v>60</v>
      </c>
      <c r="B26" s="9" t="s">
        <v>28</v>
      </c>
      <c r="C26" s="10">
        <v>1732</v>
      </c>
      <c r="D26" s="11">
        <v>26</v>
      </c>
      <c r="E26" s="10">
        <v>3</v>
      </c>
      <c r="F26" s="10">
        <v>65</v>
      </c>
      <c r="G26" s="10">
        <v>5</v>
      </c>
      <c r="H26" s="12">
        <f>G26*0.01</f>
        <v>0.05</v>
      </c>
      <c r="I26" s="13">
        <f>C26-(C26*H26)</f>
        <v>1645.4</v>
      </c>
      <c r="J26" s="13">
        <f>(F26-G26)*0.01</f>
        <v>0.6</v>
      </c>
      <c r="K26" s="13">
        <f>J26*C26</f>
        <v>1039.2</v>
      </c>
      <c r="L26" s="13">
        <f>K26/I26</f>
        <v>0.63157894736842102</v>
      </c>
      <c r="M26" s="13">
        <f>L26^2</f>
        <v>0.39889196675900274</v>
      </c>
      <c r="N26" s="13">
        <f>I26-(K26*M26)</f>
        <v>1230.8714681440445</v>
      </c>
      <c r="O26" s="18">
        <v>30</v>
      </c>
      <c r="P26" s="17">
        <v>30</v>
      </c>
    </row>
    <row r="27" spans="1:16" s="53" customFormat="1" ht="15" customHeight="1" x14ac:dyDescent="0.15">
      <c r="A27" s="8" t="s">
        <v>102</v>
      </c>
      <c r="B27" s="9" t="s">
        <v>103</v>
      </c>
      <c r="C27" s="10">
        <v>548</v>
      </c>
      <c r="D27" s="11">
        <v>69</v>
      </c>
      <c r="E27" s="10">
        <v>5</v>
      </c>
      <c r="F27" s="21"/>
      <c r="G27" s="10">
        <v>-15</v>
      </c>
      <c r="H27" s="12">
        <f>G27*0.01</f>
        <v>-0.15</v>
      </c>
      <c r="I27" s="13">
        <f>C27-(C27*H27)</f>
        <v>630.20000000000005</v>
      </c>
      <c r="J27" s="13">
        <f>(F27-G27)*0.01</f>
        <v>0.15</v>
      </c>
      <c r="K27" s="13">
        <f>J27*C27</f>
        <v>82.2</v>
      </c>
      <c r="L27" s="13">
        <f>K27/I27</f>
        <v>0.13043478260869565</v>
      </c>
      <c r="M27" s="13">
        <f>L27^2</f>
        <v>1.7013232514177693E-2</v>
      </c>
      <c r="N27" s="13">
        <f>I27-(K27*M27)</f>
        <v>628.80151228733462</v>
      </c>
      <c r="O27" s="16">
        <v>51</v>
      </c>
      <c r="P27" s="17">
        <v>51</v>
      </c>
    </row>
    <row r="28" spans="1:16" s="53" customFormat="1" ht="15" customHeight="1" x14ac:dyDescent="0.15">
      <c r="A28" s="8" t="s">
        <v>84</v>
      </c>
      <c r="B28" s="9" t="s">
        <v>38</v>
      </c>
      <c r="C28" s="10">
        <v>1121</v>
      </c>
      <c r="D28" s="11">
        <v>52</v>
      </c>
      <c r="E28" s="10">
        <v>4</v>
      </c>
      <c r="F28" s="10">
        <v>62</v>
      </c>
      <c r="G28" s="10">
        <v>8</v>
      </c>
      <c r="H28" s="12">
        <f>G28*0.01</f>
        <v>0.08</v>
      </c>
      <c r="I28" s="13">
        <f>C28-(C28*H28)</f>
        <v>1031.32</v>
      </c>
      <c r="J28" s="13">
        <f>(F28-G28)*0.01</f>
        <v>0.54</v>
      </c>
      <c r="K28" s="13">
        <f>J28*C28</f>
        <v>605.34</v>
      </c>
      <c r="L28" s="13">
        <f>K28/I28</f>
        <v>0.58695652173913049</v>
      </c>
      <c r="M28" s="13">
        <f>L28^2</f>
        <v>0.34451795841209837</v>
      </c>
      <c r="N28" s="13">
        <f>I28-(K28*M28)</f>
        <v>822.76949905482024</v>
      </c>
      <c r="O28" s="18">
        <v>40</v>
      </c>
      <c r="P28" s="17">
        <v>40</v>
      </c>
    </row>
    <row r="29" spans="1:16" s="53" customFormat="1" ht="15" customHeight="1" x14ac:dyDescent="0.15">
      <c r="A29" s="8" t="s">
        <v>96</v>
      </c>
      <c r="B29" s="9" t="s">
        <v>97</v>
      </c>
      <c r="C29" s="10">
        <v>690</v>
      </c>
      <c r="D29" s="11">
        <v>65</v>
      </c>
      <c r="E29" s="10">
        <v>4</v>
      </c>
      <c r="F29" s="21"/>
      <c r="G29" s="10">
        <v>-15</v>
      </c>
      <c r="H29" s="12">
        <f>G29*0.01</f>
        <v>-0.15</v>
      </c>
      <c r="I29" s="13">
        <f>C29-(C29*H29)</f>
        <v>793.5</v>
      </c>
      <c r="J29" s="13">
        <f>(F29-G29)*0.01</f>
        <v>0.15</v>
      </c>
      <c r="K29" s="13">
        <f>J29*C29</f>
        <v>103.5</v>
      </c>
      <c r="L29" s="13">
        <f>K29/I29</f>
        <v>0.13043478260869565</v>
      </c>
      <c r="M29" s="13">
        <f>L29^2</f>
        <v>1.7013232514177693E-2</v>
      </c>
      <c r="N29" s="13">
        <f>I29-(K29*M29)</f>
        <v>791.73913043478262</v>
      </c>
      <c r="O29" s="18">
        <v>41</v>
      </c>
      <c r="P29" s="17">
        <v>41</v>
      </c>
    </row>
    <row r="30" spans="1:16" s="53" customFormat="1" ht="15" customHeight="1" x14ac:dyDescent="0.15">
      <c r="A30" s="8" t="s">
        <v>26</v>
      </c>
      <c r="B30" s="9" t="s">
        <v>23</v>
      </c>
      <c r="C30" s="10">
        <v>2564</v>
      </c>
      <c r="D30" s="11">
        <v>13</v>
      </c>
      <c r="E30" s="10">
        <v>1</v>
      </c>
      <c r="F30" s="10">
        <v>87</v>
      </c>
      <c r="G30" s="10">
        <v>18</v>
      </c>
      <c r="H30" s="12">
        <f>G30*0.01</f>
        <v>0.18</v>
      </c>
      <c r="I30" s="13">
        <f>C30-(C30*H30)</f>
        <v>2102.48</v>
      </c>
      <c r="J30" s="13">
        <f>(F30-G30)*0.01</f>
        <v>0.69000000000000006</v>
      </c>
      <c r="K30" s="13">
        <f>J30*C30</f>
        <v>1769.16</v>
      </c>
      <c r="L30" s="13">
        <f>K30/I30</f>
        <v>0.84146341463414642</v>
      </c>
      <c r="M30" s="13">
        <f>L30^2</f>
        <v>0.70806067816775742</v>
      </c>
      <c r="N30" s="13">
        <f>I30-(K30*M30)</f>
        <v>849.80737061273021</v>
      </c>
      <c r="O30" s="18">
        <v>38</v>
      </c>
      <c r="P30" s="17">
        <v>38</v>
      </c>
    </row>
    <row r="31" spans="1:16" s="53" customFormat="1" ht="15" customHeight="1" x14ac:dyDescent="0.15">
      <c r="A31" s="8" t="s">
        <v>72</v>
      </c>
      <c r="B31" s="9" t="s">
        <v>38</v>
      </c>
      <c r="C31" s="10">
        <v>1342</v>
      </c>
      <c r="D31" s="11">
        <v>57</v>
      </c>
      <c r="E31" s="10">
        <v>4</v>
      </c>
      <c r="F31" s="10">
        <v>96</v>
      </c>
      <c r="G31" s="10">
        <v>31</v>
      </c>
      <c r="H31" s="12">
        <f>G31*0.01</f>
        <v>0.31</v>
      </c>
      <c r="I31" s="13">
        <f>C31-(C31*H31)</f>
        <v>925.98</v>
      </c>
      <c r="J31" s="13">
        <f>(F31-G31)*0.01</f>
        <v>0.65</v>
      </c>
      <c r="K31" s="13">
        <f>J31*C31</f>
        <v>872.30000000000007</v>
      </c>
      <c r="L31" s="13">
        <f>K31/I31</f>
        <v>0.94202898550724645</v>
      </c>
      <c r="M31" s="13">
        <f>L31^2</f>
        <v>0.88741860953581198</v>
      </c>
      <c r="N31" s="13">
        <f>I31-(K31*M31)</f>
        <v>151.88474690191117</v>
      </c>
      <c r="O31" s="16">
        <v>78</v>
      </c>
      <c r="P31" s="17">
        <v>77</v>
      </c>
    </row>
    <row r="32" spans="1:16" s="53" customFormat="1" ht="15" customHeight="1" x14ac:dyDescent="0.15">
      <c r="A32" s="8" t="s">
        <v>91</v>
      </c>
      <c r="B32" s="9" t="s">
        <v>17</v>
      </c>
      <c r="C32" s="10">
        <v>869</v>
      </c>
      <c r="D32" s="11">
        <v>61</v>
      </c>
      <c r="E32" s="10">
        <v>4</v>
      </c>
      <c r="F32" s="10">
        <v>83</v>
      </c>
      <c r="G32" s="10">
        <v>12</v>
      </c>
      <c r="H32" s="12">
        <f>G32*0.01</f>
        <v>0.12</v>
      </c>
      <c r="I32" s="13">
        <f>C32-(C32*H32)</f>
        <v>764.72</v>
      </c>
      <c r="J32" s="13">
        <f>(F32-G32)*0.01</f>
        <v>0.71</v>
      </c>
      <c r="K32" s="13">
        <f>J32*C32</f>
        <v>616.99</v>
      </c>
      <c r="L32" s="13">
        <f>K32/I32</f>
        <v>0.80681818181818177</v>
      </c>
      <c r="M32" s="13">
        <f>L32^2</f>
        <v>0.6509555785123966</v>
      </c>
      <c r="N32" s="13">
        <f>I32-(K32*M32)</f>
        <v>363.08691761363644</v>
      </c>
      <c r="O32" s="16">
        <v>73</v>
      </c>
      <c r="P32" s="17">
        <v>72</v>
      </c>
    </row>
    <row r="33" spans="1:16" s="53" customFormat="1" ht="15" customHeight="1" x14ac:dyDescent="0.15">
      <c r="A33" s="8" t="s">
        <v>49</v>
      </c>
      <c r="B33" s="9" t="s">
        <v>48</v>
      </c>
      <c r="C33" s="10">
        <v>1933</v>
      </c>
      <c r="D33" s="11">
        <v>27</v>
      </c>
      <c r="E33" s="10">
        <v>3</v>
      </c>
      <c r="F33" s="10">
        <v>84</v>
      </c>
      <c r="G33" s="10">
        <v>15</v>
      </c>
      <c r="H33" s="12">
        <f>G33*0.01</f>
        <v>0.15</v>
      </c>
      <c r="I33" s="13">
        <f>C33-(C33*H33)</f>
        <v>1643.05</v>
      </c>
      <c r="J33" s="13">
        <f>(F33-G33)*0.01</f>
        <v>0.69000000000000006</v>
      </c>
      <c r="K33" s="13">
        <f>J33*C33</f>
        <v>1333.7700000000002</v>
      </c>
      <c r="L33" s="13">
        <f>K33/I33</f>
        <v>0.81176470588235305</v>
      </c>
      <c r="M33" s="13">
        <f>L33^2</f>
        <v>0.65896193771626321</v>
      </c>
      <c r="N33" s="13">
        <f>I33-(K33*M33)</f>
        <v>764.14633633217943</v>
      </c>
      <c r="O33" s="16">
        <v>45</v>
      </c>
      <c r="P33" s="17">
        <v>45</v>
      </c>
    </row>
    <row r="34" spans="1:16" s="53" customFormat="1" ht="15" customHeight="1" x14ac:dyDescent="0.15">
      <c r="A34" s="8" t="s">
        <v>79</v>
      </c>
      <c r="B34" s="9" t="s">
        <v>41</v>
      </c>
      <c r="C34" s="10">
        <v>1215</v>
      </c>
      <c r="D34" s="11">
        <v>45</v>
      </c>
      <c r="E34" s="10">
        <v>4</v>
      </c>
      <c r="F34" s="10">
        <v>71</v>
      </c>
      <c r="G34" s="10">
        <v>5</v>
      </c>
      <c r="H34" s="12">
        <f>G34*0.01</f>
        <v>0.05</v>
      </c>
      <c r="I34" s="13">
        <f>C34-(C34*H34)</f>
        <v>1154.25</v>
      </c>
      <c r="J34" s="13">
        <f>(F34-G34)*0.01</f>
        <v>0.66</v>
      </c>
      <c r="K34" s="13">
        <f>J34*C34</f>
        <v>801.90000000000009</v>
      </c>
      <c r="L34" s="13">
        <f>K34/I34</f>
        <v>0.69473684210526321</v>
      </c>
      <c r="M34" s="13">
        <f>L34^2</f>
        <v>0.4826592797783934</v>
      </c>
      <c r="N34" s="13">
        <f>I34-(K34*M34)</f>
        <v>767.20552354570623</v>
      </c>
      <c r="O34" s="18">
        <v>44</v>
      </c>
      <c r="P34" s="17">
        <v>44</v>
      </c>
    </row>
    <row r="35" spans="1:16" s="53" customFormat="1" ht="15" customHeight="1" x14ac:dyDescent="0.15">
      <c r="A35" s="8" t="s">
        <v>75</v>
      </c>
      <c r="B35" s="30">
        <v>605</v>
      </c>
      <c r="C35" s="10">
        <v>1305</v>
      </c>
      <c r="D35" s="11">
        <v>46</v>
      </c>
      <c r="E35" s="10">
        <v>4</v>
      </c>
      <c r="F35" s="10">
        <v>88</v>
      </c>
      <c r="G35" s="10">
        <v>14</v>
      </c>
      <c r="H35" s="12">
        <f>G35*0.01</f>
        <v>0.14000000000000001</v>
      </c>
      <c r="I35" s="13">
        <f>C35-(C35*H35)</f>
        <v>1122.3</v>
      </c>
      <c r="J35" s="13">
        <f>(F35-G35)*0.01</f>
        <v>0.74</v>
      </c>
      <c r="K35" s="13">
        <f>J35*C35</f>
        <v>965.69999999999993</v>
      </c>
      <c r="L35" s="13">
        <f>K35/I35</f>
        <v>0.86046511627906974</v>
      </c>
      <c r="M35" s="13">
        <f>L35^2</f>
        <v>0.74040021633315301</v>
      </c>
      <c r="N35" s="13">
        <f>I35-(K35*M35)</f>
        <v>407.29551108707415</v>
      </c>
      <c r="O35" s="16">
        <v>67</v>
      </c>
      <c r="P35" s="17">
        <v>67</v>
      </c>
    </row>
    <row r="36" spans="1:16" s="53" customFormat="1" ht="15" customHeight="1" x14ac:dyDescent="0.15">
      <c r="A36" s="8" t="s">
        <v>111</v>
      </c>
      <c r="B36" s="9" t="s">
        <v>97</v>
      </c>
      <c r="C36" s="10">
        <v>378</v>
      </c>
      <c r="D36" s="11">
        <v>77</v>
      </c>
      <c r="E36" s="10">
        <v>5</v>
      </c>
      <c r="F36" s="21"/>
      <c r="G36" s="10">
        <v>-15</v>
      </c>
      <c r="H36" s="12">
        <f>G36*0.01</f>
        <v>-0.15</v>
      </c>
      <c r="I36" s="13">
        <f>C36-(C36*H36)</f>
        <v>434.7</v>
      </c>
      <c r="J36" s="13">
        <f>(F36-G36)*0.01</f>
        <v>0.15</v>
      </c>
      <c r="K36" s="13">
        <f>J36*C36</f>
        <v>56.699999999999996</v>
      </c>
      <c r="L36" s="13">
        <f>K36/I36</f>
        <v>0.13043478260869565</v>
      </c>
      <c r="M36" s="13">
        <f>L36^2</f>
        <v>1.7013232514177693E-2</v>
      </c>
      <c r="N36" s="13">
        <f>I36-(K36*M36)</f>
        <v>433.73534971644614</v>
      </c>
      <c r="O36" s="16">
        <v>66</v>
      </c>
      <c r="P36" s="17">
        <v>66</v>
      </c>
    </row>
    <row r="37" spans="1:16" s="53" customFormat="1" ht="15" customHeight="1" x14ac:dyDescent="0.15">
      <c r="A37" s="8" t="s">
        <v>107</v>
      </c>
      <c r="B37" s="9" t="s">
        <v>74</v>
      </c>
      <c r="C37" s="10">
        <v>446</v>
      </c>
      <c r="D37" s="11">
        <v>73</v>
      </c>
      <c r="E37" s="10">
        <v>5</v>
      </c>
      <c r="F37" s="21"/>
      <c r="G37" s="10">
        <v>-15</v>
      </c>
      <c r="H37" s="12">
        <f>G37*0.01</f>
        <v>-0.15</v>
      </c>
      <c r="I37" s="13">
        <f>C37-(C37*H37)</f>
        <v>512.9</v>
      </c>
      <c r="J37" s="13">
        <f>(F37-G37)*0.01</f>
        <v>0.15</v>
      </c>
      <c r="K37" s="13">
        <f>J37*C37</f>
        <v>66.899999999999991</v>
      </c>
      <c r="L37" s="13">
        <f>K37/I37</f>
        <v>0.13043478260869565</v>
      </c>
      <c r="M37" s="13">
        <f>L37^2</f>
        <v>1.7013232514177693E-2</v>
      </c>
      <c r="N37" s="13">
        <f>I37-(K37*M37)</f>
        <v>511.76181474480148</v>
      </c>
      <c r="O37" s="16">
        <v>61</v>
      </c>
      <c r="P37" s="17">
        <v>61</v>
      </c>
    </row>
    <row r="38" spans="1:16" s="53" customFormat="1" ht="15" customHeight="1" x14ac:dyDescent="0.15">
      <c r="A38" s="8" t="s">
        <v>80</v>
      </c>
      <c r="B38" s="9" t="s">
        <v>58</v>
      </c>
      <c r="C38" s="10">
        <v>1201</v>
      </c>
      <c r="D38" s="11">
        <v>54</v>
      </c>
      <c r="E38" s="10">
        <v>4</v>
      </c>
      <c r="F38" s="10">
        <v>87</v>
      </c>
      <c r="G38" s="10">
        <v>20</v>
      </c>
      <c r="H38" s="12">
        <f>G38*0.01</f>
        <v>0.2</v>
      </c>
      <c r="I38" s="13">
        <f>C38-(C38*H38)</f>
        <v>960.8</v>
      </c>
      <c r="J38" s="13">
        <f>(F38-G38)*0.01</f>
        <v>0.67</v>
      </c>
      <c r="K38" s="13">
        <f>J38*C38</f>
        <v>804.67000000000007</v>
      </c>
      <c r="L38" s="13">
        <f>K38/I38</f>
        <v>0.83750000000000013</v>
      </c>
      <c r="M38" s="13">
        <f>L38^2</f>
        <v>0.70140625000000023</v>
      </c>
      <c r="N38" s="13">
        <f>I38-(K38*M38)</f>
        <v>396.39943281249975</v>
      </c>
      <c r="O38" s="16">
        <v>68</v>
      </c>
      <c r="P38" s="17">
        <v>68</v>
      </c>
    </row>
    <row r="39" spans="1:16" s="53" customFormat="1" ht="15" customHeight="1" x14ac:dyDescent="0.15">
      <c r="A39" s="8" t="s">
        <v>104</v>
      </c>
      <c r="B39" s="9" t="s">
        <v>105</v>
      </c>
      <c r="C39" s="10">
        <v>546</v>
      </c>
      <c r="D39" s="11">
        <v>70</v>
      </c>
      <c r="E39" s="10">
        <v>5</v>
      </c>
      <c r="F39" s="21"/>
      <c r="G39" s="10">
        <v>-15</v>
      </c>
      <c r="H39" s="12">
        <f>G39*0.01</f>
        <v>-0.15</v>
      </c>
      <c r="I39" s="13">
        <f>C39-(C39*H39)</f>
        <v>627.9</v>
      </c>
      <c r="J39" s="13">
        <f>(F39-G39)*0.01</f>
        <v>0.15</v>
      </c>
      <c r="K39" s="13">
        <f>J39*C39</f>
        <v>81.899999999999991</v>
      </c>
      <c r="L39" s="13">
        <f>K39/I39</f>
        <v>0.13043478260869565</v>
      </c>
      <c r="M39" s="13">
        <f>L39^2</f>
        <v>1.7013232514177693E-2</v>
      </c>
      <c r="N39" s="13">
        <f>I39-(K39*M39)</f>
        <v>626.50661625708881</v>
      </c>
      <c r="O39" s="16">
        <v>52</v>
      </c>
      <c r="P39" s="17">
        <v>52</v>
      </c>
    </row>
    <row r="40" spans="1:16" s="53" customFormat="1" ht="15" customHeight="1" x14ac:dyDescent="0.15">
      <c r="A40" s="8" t="s">
        <v>53</v>
      </c>
      <c r="B40" s="9" t="s">
        <v>38</v>
      </c>
      <c r="C40" s="10">
        <v>1845</v>
      </c>
      <c r="D40" s="11">
        <v>31</v>
      </c>
      <c r="E40" s="10">
        <v>3</v>
      </c>
      <c r="F40" s="10">
        <v>85</v>
      </c>
      <c r="G40" s="10">
        <v>17</v>
      </c>
      <c r="H40" s="12">
        <f>G40*0.01</f>
        <v>0.17</v>
      </c>
      <c r="I40" s="13">
        <f>C40-(C40*H40)</f>
        <v>1531.35</v>
      </c>
      <c r="J40" s="13">
        <f>(F40-G40)*0.01</f>
        <v>0.68</v>
      </c>
      <c r="K40" s="13">
        <f>J40*C40</f>
        <v>1254.6000000000001</v>
      </c>
      <c r="L40" s="13">
        <f>K40/I40</f>
        <v>0.81927710843373502</v>
      </c>
      <c r="M40" s="13">
        <f>L40^2</f>
        <v>0.67121498040354199</v>
      </c>
      <c r="N40" s="13">
        <f>I40-(K40*M40)</f>
        <v>689.24368558571598</v>
      </c>
      <c r="O40" s="16">
        <v>49</v>
      </c>
      <c r="P40" s="17">
        <v>49</v>
      </c>
    </row>
    <row r="41" spans="1:16" s="53" customFormat="1" ht="15" customHeight="1" x14ac:dyDescent="0.15">
      <c r="A41" s="8" t="s">
        <v>69</v>
      </c>
      <c r="B41" s="9" t="s">
        <v>41</v>
      </c>
      <c r="C41" s="10">
        <v>1375</v>
      </c>
      <c r="D41" s="11">
        <v>42</v>
      </c>
      <c r="E41" s="10">
        <v>4</v>
      </c>
      <c r="F41" s="10">
        <v>35</v>
      </c>
      <c r="G41" s="10">
        <v>4</v>
      </c>
      <c r="H41" s="12">
        <f>G41*0.01</f>
        <v>0.04</v>
      </c>
      <c r="I41" s="13">
        <f>C41-(C41*H41)</f>
        <v>1320</v>
      </c>
      <c r="J41" s="13">
        <f>(F41-G41)*0.01</f>
        <v>0.31</v>
      </c>
      <c r="K41" s="13">
        <f>J41*C41</f>
        <v>426.25</v>
      </c>
      <c r="L41" s="13">
        <f>K41/I41</f>
        <v>0.32291666666666669</v>
      </c>
      <c r="M41" s="13">
        <f>L41^2</f>
        <v>0.10427517361111112</v>
      </c>
      <c r="N41" s="13">
        <f>I41-(K41*M41)</f>
        <v>1275.5527072482639</v>
      </c>
      <c r="O41" s="18">
        <v>25</v>
      </c>
      <c r="P41" s="17">
        <v>25</v>
      </c>
    </row>
    <row r="42" spans="1:16" s="53" customFormat="1" ht="15" customHeight="1" x14ac:dyDescent="0.15">
      <c r="A42" s="8" t="s">
        <v>39</v>
      </c>
      <c r="B42" s="9" t="s">
        <v>23</v>
      </c>
      <c r="C42" s="10">
        <v>2157</v>
      </c>
      <c r="D42" s="11">
        <v>24</v>
      </c>
      <c r="E42" s="10">
        <v>2</v>
      </c>
      <c r="F42" s="10">
        <v>81</v>
      </c>
      <c r="G42" s="10">
        <v>22</v>
      </c>
      <c r="H42" s="12">
        <f>G42*0.01</f>
        <v>0.22</v>
      </c>
      <c r="I42" s="13">
        <f>C42-(C42*H42)</f>
        <v>1682.46</v>
      </c>
      <c r="J42" s="13">
        <f>(F42-G42)*0.01</f>
        <v>0.59</v>
      </c>
      <c r="K42" s="13">
        <f>J42*C42</f>
        <v>1272.6299999999999</v>
      </c>
      <c r="L42" s="13">
        <f>K42/I42</f>
        <v>0.75641025641025628</v>
      </c>
      <c r="M42" s="13">
        <f>L42^2</f>
        <v>0.57215647600262964</v>
      </c>
      <c r="N42" s="13">
        <f>I42-(K42*M42)</f>
        <v>954.31650394477356</v>
      </c>
      <c r="O42" s="18">
        <v>36</v>
      </c>
      <c r="P42" s="17">
        <v>36</v>
      </c>
    </row>
    <row r="43" spans="1:16" s="53" customFormat="1" ht="15" customHeight="1" x14ac:dyDescent="0.15">
      <c r="A43" s="8" t="s">
        <v>108</v>
      </c>
      <c r="B43" s="9" t="s">
        <v>105</v>
      </c>
      <c r="C43" s="10">
        <v>412</v>
      </c>
      <c r="D43" s="11">
        <v>74</v>
      </c>
      <c r="E43" s="10">
        <v>5</v>
      </c>
      <c r="F43" s="21"/>
      <c r="G43" s="10">
        <v>-15</v>
      </c>
      <c r="H43" s="12">
        <f>G43*0.01</f>
        <v>-0.15</v>
      </c>
      <c r="I43" s="13">
        <f>C43-(C43*H43)</f>
        <v>473.8</v>
      </c>
      <c r="J43" s="13">
        <f>(F43-G43)*0.01</f>
        <v>0.15</v>
      </c>
      <c r="K43" s="13">
        <f>J43*C43</f>
        <v>61.8</v>
      </c>
      <c r="L43" s="13">
        <f>K43/I43</f>
        <v>0.13043478260869565</v>
      </c>
      <c r="M43" s="13">
        <f>L43^2</f>
        <v>1.7013232514177693E-2</v>
      </c>
      <c r="N43" s="13">
        <f>I43-(K43*M43)</f>
        <v>472.74858223062381</v>
      </c>
      <c r="O43" s="16">
        <v>63</v>
      </c>
      <c r="P43" s="17">
        <v>63</v>
      </c>
    </row>
    <row r="44" spans="1:16" s="53" customFormat="1" ht="15" customHeight="1" x14ac:dyDescent="0.15">
      <c r="A44" s="8" t="s">
        <v>82</v>
      </c>
      <c r="B44" s="9" t="s">
        <v>45</v>
      </c>
      <c r="C44" s="10">
        <v>1125</v>
      </c>
      <c r="D44" s="11">
        <v>49</v>
      </c>
      <c r="E44" s="10">
        <v>4</v>
      </c>
      <c r="F44" s="10">
        <v>4</v>
      </c>
      <c r="G44" s="10">
        <v>6</v>
      </c>
      <c r="H44" s="12">
        <f>G44*0.01</f>
        <v>0.06</v>
      </c>
      <c r="I44" s="13">
        <f>C44-(C44*H44)</f>
        <v>1057.5</v>
      </c>
      <c r="J44" s="13">
        <f>(F44-G44)*0.01</f>
        <v>-0.02</v>
      </c>
      <c r="K44" s="13">
        <f>J44*C44</f>
        <v>-22.5</v>
      </c>
      <c r="L44" s="13">
        <f>K44/I44</f>
        <v>-2.1276595744680851E-2</v>
      </c>
      <c r="M44" s="13">
        <f>L44^2</f>
        <v>4.526935264825713E-4</v>
      </c>
      <c r="N44" s="13">
        <f>I44-(K44*M44)</f>
        <v>1057.5101856043459</v>
      </c>
      <c r="O44" s="18">
        <v>34</v>
      </c>
      <c r="P44" s="17">
        <v>34</v>
      </c>
    </row>
    <row r="45" spans="1:16" s="53" customFormat="1" ht="15" customHeight="1" x14ac:dyDescent="0.15">
      <c r="A45" s="8" t="s">
        <v>34</v>
      </c>
      <c r="B45" s="9" t="s">
        <v>21</v>
      </c>
      <c r="C45" s="10">
        <v>2284</v>
      </c>
      <c r="D45" s="11">
        <v>12</v>
      </c>
      <c r="E45" s="10">
        <v>2</v>
      </c>
      <c r="F45" s="10">
        <v>77</v>
      </c>
      <c r="G45" s="10">
        <v>7</v>
      </c>
      <c r="H45" s="12">
        <f>G45*0.01</f>
        <v>7.0000000000000007E-2</v>
      </c>
      <c r="I45" s="13">
        <f>C45-(C45*H45)</f>
        <v>2124.12</v>
      </c>
      <c r="J45" s="13">
        <f>(F45-G45)*0.01</f>
        <v>0.70000000000000007</v>
      </c>
      <c r="K45" s="13">
        <f>J45*C45</f>
        <v>1598.8000000000002</v>
      </c>
      <c r="L45" s="13">
        <f>K45/I45</f>
        <v>0.75268817204301086</v>
      </c>
      <c r="M45" s="13">
        <f>L45^2</f>
        <v>0.56653948433344914</v>
      </c>
      <c r="N45" s="13">
        <f>I45-(K45*M45)</f>
        <v>1218.3366724476814</v>
      </c>
      <c r="O45" s="18">
        <v>32</v>
      </c>
      <c r="P45" s="17">
        <v>32</v>
      </c>
    </row>
    <row r="46" spans="1:16" s="53" customFormat="1" ht="15" customHeight="1" x14ac:dyDescent="0.15">
      <c r="A46" s="8" t="s">
        <v>47</v>
      </c>
      <c r="B46" s="9" t="s">
        <v>48</v>
      </c>
      <c r="C46" s="10">
        <v>1937</v>
      </c>
      <c r="D46" s="11">
        <v>21</v>
      </c>
      <c r="E46" s="10">
        <v>3</v>
      </c>
      <c r="F46" s="10">
        <v>88</v>
      </c>
      <c r="G46" s="10">
        <v>10</v>
      </c>
      <c r="H46" s="12">
        <f>G46*0.01</f>
        <v>0.1</v>
      </c>
      <c r="I46" s="13">
        <f>C46-(C46*H46)</f>
        <v>1743.3</v>
      </c>
      <c r="J46" s="13">
        <f>(F46-G46)*0.01</f>
        <v>0.78</v>
      </c>
      <c r="K46" s="13">
        <f>J46*C46</f>
        <v>1510.8600000000001</v>
      </c>
      <c r="L46" s="13">
        <f>K46/I46</f>
        <v>0.86666666666666681</v>
      </c>
      <c r="M46" s="13">
        <f>L46^2</f>
        <v>0.7511111111111114</v>
      </c>
      <c r="N46" s="13">
        <f>I46-(K46*M46)</f>
        <v>608.47626666666611</v>
      </c>
      <c r="O46" s="16">
        <v>53</v>
      </c>
      <c r="P46" s="17">
        <v>53</v>
      </c>
    </row>
    <row r="47" spans="1:16" s="53" customFormat="1" ht="15" customHeight="1" x14ac:dyDescent="0.15">
      <c r="A47" s="8" t="s">
        <v>76</v>
      </c>
      <c r="B47" s="9" t="s">
        <v>38</v>
      </c>
      <c r="C47" s="10">
        <v>1299</v>
      </c>
      <c r="D47" s="11">
        <v>48</v>
      </c>
      <c r="E47" s="10">
        <v>4</v>
      </c>
      <c r="F47" s="10">
        <v>91</v>
      </c>
      <c r="G47" s="10">
        <v>18</v>
      </c>
      <c r="H47" s="12">
        <f>G47*0.01</f>
        <v>0.18</v>
      </c>
      <c r="I47" s="13">
        <f>C47-(C47*H47)</f>
        <v>1065.18</v>
      </c>
      <c r="J47" s="13">
        <f>(F47-G47)*0.01</f>
        <v>0.73</v>
      </c>
      <c r="K47" s="13">
        <f>J47*C47</f>
        <v>948.27</v>
      </c>
      <c r="L47" s="13">
        <f>K47/I47</f>
        <v>0.89024390243902429</v>
      </c>
      <c r="M47" s="13">
        <f>L47^2</f>
        <v>0.792534205829863</v>
      </c>
      <c r="N47" s="13">
        <f>I47-(K47*M47)</f>
        <v>313.64358863771588</v>
      </c>
      <c r="O47" s="16">
        <v>75</v>
      </c>
      <c r="P47" s="17">
        <v>74</v>
      </c>
    </row>
    <row r="48" spans="1:16" s="53" customFormat="1" ht="15" customHeight="1" x14ac:dyDescent="0.15">
      <c r="A48" s="8" t="s">
        <v>89</v>
      </c>
      <c r="B48" s="9" t="s">
        <v>90</v>
      </c>
      <c r="C48" s="10">
        <v>937</v>
      </c>
      <c r="D48" s="11">
        <v>56</v>
      </c>
      <c r="E48" s="10">
        <v>4</v>
      </c>
      <c r="F48" s="21"/>
      <c r="G48" s="10">
        <v>-15</v>
      </c>
      <c r="H48" s="12">
        <f>G48*0.01</f>
        <v>-0.15</v>
      </c>
      <c r="I48" s="13">
        <f>C48-(C48*H48)</f>
        <v>1077.55</v>
      </c>
      <c r="J48" s="13">
        <f>(F48-G48)*0.01</f>
        <v>0.15</v>
      </c>
      <c r="K48" s="13">
        <f>J48*C48</f>
        <v>140.54999999999998</v>
      </c>
      <c r="L48" s="13">
        <f>K48/I48</f>
        <v>0.13043478260869565</v>
      </c>
      <c r="M48" s="13">
        <f>L48^2</f>
        <v>1.7013232514177693E-2</v>
      </c>
      <c r="N48" s="13">
        <f>I48-(K48*M48)</f>
        <v>1075.1587901701323</v>
      </c>
      <c r="O48" s="18">
        <v>33</v>
      </c>
      <c r="P48" s="17">
        <v>33</v>
      </c>
    </row>
    <row r="49" spans="1:16" s="53" customFormat="1" ht="15" customHeight="1" x14ac:dyDescent="0.15">
      <c r="A49" s="8" t="s">
        <v>86</v>
      </c>
      <c r="B49" s="9" t="s">
        <v>52</v>
      </c>
      <c r="C49" s="10">
        <v>1082</v>
      </c>
      <c r="D49" s="11">
        <v>47</v>
      </c>
      <c r="E49" s="10">
        <v>4</v>
      </c>
      <c r="F49" s="21"/>
      <c r="G49" s="10">
        <v>-15</v>
      </c>
      <c r="H49" s="12">
        <f>G49*0.01</f>
        <v>-0.15</v>
      </c>
      <c r="I49" s="13">
        <f>C49-(C49*H49)</f>
        <v>1244.3</v>
      </c>
      <c r="J49" s="13">
        <f>(F49-G49)*0.01</f>
        <v>0.15</v>
      </c>
      <c r="K49" s="13">
        <f>J49*C49</f>
        <v>162.29999999999998</v>
      </c>
      <c r="L49" s="13">
        <f>K49/I49</f>
        <v>0.13043478260869565</v>
      </c>
      <c r="M49" s="13">
        <f>L49^2</f>
        <v>1.7013232514177693E-2</v>
      </c>
      <c r="N49" s="13">
        <f>I49-(K49*M49)</f>
        <v>1241.538752362949</v>
      </c>
      <c r="O49" s="18">
        <v>28</v>
      </c>
      <c r="P49" s="17">
        <v>28</v>
      </c>
    </row>
    <row r="50" spans="1:16" s="53" customFormat="1" ht="15" customHeight="1" x14ac:dyDescent="0.15">
      <c r="A50" s="8" t="s">
        <v>100</v>
      </c>
      <c r="B50" s="9" t="s">
        <v>74</v>
      </c>
      <c r="C50" s="10">
        <v>603</v>
      </c>
      <c r="D50" s="11">
        <v>68</v>
      </c>
      <c r="E50" s="10">
        <v>4</v>
      </c>
      <c r="F50" s="21"/>
      <c r="G50" s="10">
        <v>-15</v>
      </c>
      <c r="H50" s="12">
        <f>G50*0.01</f>
        <v>-0.15</v>
      </c>
      <c r="I50" s="13">
        <f>C50-(C50*H50)</f>
        <v>693.45</v>
      </c>
      <c r="J50" s="13">
        <f>(F50-G50)*0.01</f>
        <v>0.15</v>
      </c>
      <c r="K50" s="13">
        <f>J50*C50</f>
        <v>90.45</v>
      </c>
      <c r="L50" s="13">
        <f>K50/I50</f>
        <v>0.13043478260869565</v>
      </c>
      <c r="M50" s="13">
        <f>L50^2</f>
        <v>1.7013232514177693E-2</v>
      </c>
      <c r="N50" s="13">
        <f>I50-(K50*M50)</f>
        <v>691.91115311909266</v>
      </c>
      <c r="O50" s="16">
        <v>48</v>
      </c>
      <c r="P50" s="17">
        <v>48</v>
      </c>
    </row>
    <row r="51" spans="1:16" s="53" customFormat="1" ht="15" customHeight="1" x14ac:dyDescent="0.15">
      <c r="A51" s="8" t="s">
        <v>109</v>
      </c>
      <c r="B51" s="9" t="s">
        <v>90</v>
      </c>
      <c r="C51" s="10">
        <v>412</v>
      </c>
      <c r="D51" s="11">
        <v>75</v>
      </c>
      <c r="E51" s="10">
        <v>5</v>
      </c>
      <c r="F51" s="21"/>
      <c r="G51" s="10">
        <v>-15</v>
      </c>
      <c r="H51" s="12">
        <f>G51*0.01</f>
        <v>-0.15</v>
      </c>
      <c r="I51" s="13">
        <f>C51-(C51*H51)</f>
        <v>473.8</v>
      </c>
      <c r="J51" s="13">
        <f>(F51-G51)*0.01</f>
        <v>0.15</v>
      </c>
      <c r="K51" s="13">
        <f>J51*C51</f>
        <v>61.8</v>
      </c>
      <c r="L51" s="13">
        <f>K51/I51</f>
        <v>0.13043478260869565</v>
      </c>
      <c r="M51" s="13">
        <f>L51^2</f>
        <v>1.7013232514177693E-2</v>
      </c>
      <c r="N51" s="13">
        <f>I51-(K51*M51)</f>
        <v>472.74858223062381</v>
      </c>
      <c r="O51" s="16">
        <v>62</v>
      </c>
      <c r="P51" s="17">
        <v>62</v>
      </c>
    </row>
    <row r="52" spans="1:16" s="53" customFormat="1" ht="15" customHeight="1" x14ac:dyDescent="0.15">
      <c r="A52" s="8" t="s">
        <v>99</v>
      </c>
      <c r="B52" s="9" t="s">
        <v>97</v>
      </c>
      <c r="C52" s="10">
        <v>608</v>
      </c>
      <c r="D52" s="11">
        <v>67</v>
      </c>
      <c r="E52" s="10">
        <v>4</v>
      </c>
      <c r="F52" s="21"/>
      <c r="G52" s="10">
        <v>-15</v>
      </c>
      <c r="H52" s="12">
        <f>G52*0.01</f>
        <v>-0.15</v>
      </c>
      <c r="I52" s="13">
        <f>C52-(C52*H52)</f>
        <v>699.2</v>
      </c>
      <c r="J52" s="13">
        <f>(F52-G52)*0.01</f>
        <v>0.15</v>
      </c>
      <c r="K52" s="13">
        <f>J52*C52</f>
        <v>91.2</v>
      </c>
      <c r="L52" s="13">
        <f>K52/I52</f>
        <v>0.13043478260869565</v>
      </c>
      <c r="M52" s="13">
        <f>L52^2</f>
        <v>1.7013232514177693E-2</v>
      </c>
      <c r="N52" s="13">
        <f>I52-(K52*M52)</f>
        <v>697.64839319470707</v>
      </c>
      <c r="O52" s="16">
        <v>47</v>
      </c>
      <c r="P52" s="17">
        <v>47</v>
      </c>
    </row>
    <row r="53" spans="1:16" s="53" customFormat="1" ht="15" customHeight="1" x14ac:dyDescent="0.2">
      <c r="A53" s="20" t="s">
        <v>50</v>
      </c>
      <c r="B53" s="9" t="s">
        <v>21</v>
      </c>
      <c r="C53" s="10">
        <v>1910</v>
      </c>
      <c r="D53" s="11">
        <v>20</v>
      </c>
      <c r="E53" s="10">
        <v>3</v>
      </c>
      <c r="F53" s="10">
        <v>76</v>
      </c>
      <c r="G53" s="10">
        <v>6</v>
      </c>
      <c r="H53" s="12">
        <f>G53*0.01</f>
        <v>0.06</v>
      </c>
      <c r="I53" s="13">
        <f>C53-(C53*H53)</f>
        <v>1795.4</v>
      </c>
      <c r="J53" s="13">
        <f>(F53-G53)*0.01</f>
        <v>0.70000000000000007</v>
      </c>
      <c r="K53" s="13">
        <f>J53*C53</f>
        <v>1337.0000000000002</v>
      </c>
      <c r="L53" s="13">
        <f>K53/I53</f>
        <v>0.74468085106382986</v>
      </c>
      <c r="M53" s="13">
        <f>L53^2</f>
        <v>0.5545495699411499</v>
      </c>
      <c r="N53" s="13">
        <f>I53-(K53*M53)</f>
        <v>1053.9672249886826</v>
      </c>
      <c r="O53" s="18">
        <v>35</v>
      </c>
      <c r="P53" s="17">
        <v>35</v>
      </c>
    </row>
    <row r="54" spans="1:16" s="53" customFormat="1" ht="15" customHeight="1" x14ac:dyDescent="0.15">
      <c r="A54" s="8" t="s">
        <v>65</v>
      </c>
      <c r="B54" s="9" t="s">
        <v>41</v>
      </c>
      <c r="C54" s="10">
        <v>1494</v>
      </c>
      <c r="D54" s="11">
        <v>39</v>
      </c>
      <c r="E54" s="10">
        <v>4</v>
      </c>
      <c r="F54" s="10">
        <v>53</v>
      </c>
      <c r="G54" s="10">
        <v>7</v>
      </c>
      <c r="H54" s="12">
        <f>G54*0.01</f>
        <v>7.0000000000000007E-2</v>
      </c>
      <c r="I54" s="13">
        <f>C54-(C54*H54)</f>
        <v>1389.42</v>
      </c>
      <c r="J54" s="13">
        <f>(F54-G54)*0.01</f>
        <v>0.46</v>
      </c>
      <c r="K54" s="13">
        <f>J54*C54</f>
        <v>687.24</v>
      </c>
      <c r="L54" s="13">
        <f>K54/I54</f>
        <v>0.4946236559139785</v>
      </c>
      <c r="M54" s="13">
        <f>L54^2</f>
        <v>0.24465256098970981</v>
      </c>
      <c r="N54" s="13">
        <f>I54-(K54*M54)</f>
        <v>1221.2849739854319</v>
      </c>
      <c r="O54" s="18">
        <v>31</v>
      </c>
      <c r="P54" s="17">
        <v>31</v>
      </c>
    </row>
    <row r="55" spans="1:16" s="53" customFormat="1" ht="15" customHeight="1" x14ac:dyDescent="0.15">
      <c r="A55" s="8" t="s">
        <v>85</v>
      </c>
      <c r="B55" s="9" t="s">
        <v>48</v>
      </c>
      <c r="C55" s="10">
        <v>1083</v>
      </c>
      <c r="D55" s="11">
        <v>55</v>
      </c>
      <c r="E55" s="10">
        <v>4</v>
      </c>
      <c r="F55" s="10">
        <v>86</v>
      </c>
      <c r="G55" s="10">
        <v>12</v>
      </c>
      <c r="H55" s="12">
        <f>G55*0.01</f>
        <v>0.12</v>
      </c>
      <c r="I55" s="13">
        <f>C55-(C55*H55)</f>
        <v>953.04</v>
      </c>
      <c r="J55" s="13">
        <f>(F55-G55)*0.01</f>
        <v>0.74</v>
      </c>
      <c r="K55" s="13">
        <f>J55*C55</f>
        <v>801.42</v>
      </c>
      <c r="L55" s="13">
        <f>K55/I55</f>
        <v>0.84090909090909094</v>
      </c>
      <c r="M55" s="13">
        <f>L55^2</f>
        <v>0.70712809917355379</v>
      </c>
      <c r="N55" s="13">
        <f>I55-(K55*M55)</f>
        <v>386.33339876033051</v>
      </c>
      <c r="O55" s="16">
        <v>70</v>
      </c>
      <c r="P55" s="31"/>
    </row>
    <row r="56" spans="1:16" s="53" customFormat="1" ht="15" customHeight="1" x14ac:dyDescent="0.15">
      <c r="A56" s="32"/>
      <c r="B56" s="33"/>
      <c r="C56" s="34"/>
      <c r="D56" s="34"/>
      <c r="E56" s="34"/>
      <c r="F56" s="34"/>
      <c r="G56" s="34"/>
      <c r="H56" s="35"/>
      <c r="I56" s="35"/>
      <c r="J56" s="35"/>
      <c r="K56" s="35"/>
      <c r="L56" s="35"/>
      <c r="M56" s="35"/>
      <c r="N56" s="35"/>
      <c r="O56" s="35"/>
      <c r="P56" s="36"/>
    </row>
    <row r="57" spans="1:16" s="53" customFormat="1" ht="15" customHeight="1" x14ac:dyDescent="0.15">
      <c r="A57" s="37"/>
      <c r="B57" s="38"/>
      <c r="C57" s="21"/>
      <c r="D57" s="21"/>
      <c r="E57" s="21"/>
      <c r="F57" s="21"/>
      <c r="G57" s="21"/>
      <c r="H57" s="39"/>
      <c r="I57" s="35"/>
      <c r="J57" s="35"/>
      <c r="K57" s="35"/>
      <c r="L57" s="35"/>
      <c r="M57" s="35"/>
      <c r="N57" s="35"/>
      <c r="O57" s="39"/>
      <c r="P57" s="36"/>
    </row>
    <row r="58" spans="1:16" s="53" customFormat="1" ht="15" customHeight="1" x14ac:dyDescent="0.15">
      <c r="A58" s="21"/>
      <c r="B58" s="38"/>
      <c r="C58" s="21"/>
      <c r="D58" s="21"/>
      <c r="E58" s="21"/>
      <c r="F58" s="21"/>
      <c r="G58" s="21"/>
      <c r="H58" s="39"/>
      <c r="I58" s="35"/>
      <c r="J58" s="35"/>
      <c r="K58" s="35"/>
      <c r="L58" s="35"/>
      <c r="M58" s="35"/>
      <c r="N58" s="35"/>
      <c r="O58" s="39"/>
      <c r="P58" s="36"/>
    </row>
    <row r="59" spans="1:16" s="53" customFormat="1" ht="15" customHeight="1" x14ac:dyDescent="0.15">
      <c r="A59" s="21"/>
      <c r="B59" s="38"/>
      <c r="C59" s="21"/>
      <c r="D59" s="21"/>
      <c r="E59" s="21"/>
      <c r="F59" s="21"/>
      <c r="G59" s="21"/>
      <c r="H59" s="39"/>
      <c r="I59" s="35"/>
      <c r="J59" s="35"/>
      <c r="K59" s="35"/>
      <c r="L59" s="35"/>
      <c r="M59" s="35"/>
      <c r="N59" s="35"/>
      <c r="O59" s="39"/>
      <c r="P59" s="36"/>
    </row>
    <row r="60" spans="1:16" s="53" customFormat="1" ht="15" customHeight="1" x14ac:dyDescent="0.15">
      <c r="A60" s="21"/>
      <c r="B60" s="38"/>
      <c r="C60" s="21"/>
      <c r="D60" s="21"/>
      <c r="E60" s="21"/>
      <c r="F60" s="21"/>
      <c r="G60" s="21"/>
      <c r="H60" s="39"/>
      <c r="I60" s="35"/>
      <c r="J60" s="35"/>
      <c r="K60" s="35"/>
      <c r="L60" s="35"/>
      <c r="M60" s="35"/>
      <c r="N60" s="35"/>
      <c r="O60" s="39"/>
      <c r="P60" s="36"/>
    </row>
    <row r="61" spans="1:16" s="53" customFormat="1" ht="15" customHeight="1" x14ac:dyDescent="0.15">
      <c r="A61" s="21"/>
      <c r="B61" s="38"/>
      <c r="C61" s="21"/>
      <c r="D61" s="21"/>
      <c r="E61" s="21"/>
      <c r="F61" s="21"/>
      <c r="G61" s="21"/>
      <c r="H61" s="39"/>
      <c r="I61" s="35"/>
      <c r="J61" s="35"/>
      <c r="K61" s="35"/>
      <c r="L61" s="35"/>
      <c r="M61" s="35"/>
      <c r="N61" s="35"/>
      <c r="O61" s="39"/>
      <c r="P61" s="36"/>
    </row>
    <row r="62" spans="1:16" s="53" customFormat="1" ht="15" customHeight="1" x14ac:dyDescent="0.15">
      <c r="A62" s="21"/>
      <c r="B62" s="38"/>
      <c r="C62" s="21"/>
      <c r="D62" s="21"/>
      <c r="E62" s="21"/>
      <c r="F62" s="21"/>
      <c r="G62" s="21"/>
      <c r="H62" s="39"/>
      <c r="I62" s="35"/>
      <c r="J62" s="35"/>
      <c r="K62" s="35"/>
      <c r="L62" s="35"/>
      <c r="M62" s="35"/>
      <c r="N62" s="35"/>
      <c r="O62" s="39"/>
      <c r="P62" s="36"/>
    </row>
    <row r="63" spans="1:16" s="53" customFormat="1" ht="15" customHeight="1" x14ac:dyDescent="0.15">
      <c r="A63" s="21"/>
      <c r="B63" s="38"/>
      <c r="C63" s="21"/>
      <c r="D63" s="21"/>
      <c r="E63" s="21"/>
      <c r="F63" s="21"/>
      <c r="G63" s="21"/>
      <c r="H63" s="39"/>
      <c r="I63" s="35"/>
      <c r="J63" s="35"/>
      <c r="K63" s="35"/>
      <c r="L63" s="35"/>
      <c r="M63" s="35"/>
      <c r="N63" s="35"/>
      <c r="O63" s="39"/>
      <c r="P63" s="36"/>
    </row>
    <row r="64" spans="1:16" s="53" customFormat="1" ht="15" customHeight="1" x14ac:dyDescent="0.15">
      <c r="A64" s="21"/>
      <c r="B64" s="38"/>
      <c r="C64" s="21"/>
      <c r="D64" s="21"/>
      <c r="E64" s="21"/>
      <c r="F64" s="21"/>
      <c r="G64" s="21"/>
      <c r="H64" s="39"/>
      <c r="I64" s="35"/>
      <c r="J64" s="35"/>
      <c r="K64" s="35"/>
      <c r="L64" s="35"/>
      <c r="M64" s="35"/>
      <c r="N64" s="35"/>
      <c r="O64" s="39"/>
      <c r="P64" s="36"/>
    </row>
    <row r="65" spans="1:16" s="53" customFormat="1" ht="15" customHeight="1" x14ac:dyDescent="0.15">
      <c r="A65" s="21"/>
      <c r="B65" s="38"/>
      <c r="C65" s="21"/>
      <c r="D65" s="21"/>
      <c r="E65" s="21"/>
      <c r="F65" s="21"/>
      <c r="G65" s="21"/>
      <c r="H65" s="39"/>
      <c r="I65" s="35"/>
      <c r="J65" s="35"/>
      <c r="K65" s="35"/>
      <c r="L65" s="35"/>
      <c r="M65" s="35"/>
      <c r="N65" s="35"/>
      <c r="O65" s="39"/>
      <c r="P65" s="36"/>
    </row>
    <row r="66" spans="1:16" s="53" customFormat="1" ht="15" customHeight="1" x14ac:dyDescent="0.15">
      <c r="A66" s="21"/>
      <c r="B66" s="38"/>
      <c r="C66" s="21"/>
      <c r="D66" s="21"/>
      <c r="E66" s="21"/>
      <c r="F66" s="21"/>
      <c r="G66" s="21"/>
      <c r="H66" s="39"/>
      <c r="I66" s="35"/>
      <c r="J66" s="35"/>
      <c r="K66" s="35"/>
      <c r="L66" s="35"/>
      <c r="M66" s="35"/>
      <c r="N66" s="35"/>
      <c r="O66" s="39"/>
      <c r="P66" s="36"/>
    </row>
    <row r="67" spans="1:16" s="53" customFormat="1" ht="15" customHeight="1" x14ac:dyDescent="0.15">
      <c r="A67" s="21"/>
      <c r="B67" s="38"/>
      <c r="C67" s="21"/>
      <c r="D67" s="21"/>
      <c r="E67" s="21"/>
      <c r="F67" s="21"/>
      <c r="G67" s="21"/>
      <c r="H67" s="39"/>
      <c r="I67" s="35"/>
      <c r="J67" s="35"/>
      <c r="K67" s="35"/>
      <c r="L67" s="35"/>
      <c r="M67" s="35"/>
      <c r="N67" s="35"/>
      <c r="O67" s="39"/>
      <c r="P67" s="36"/>
    </row>
    <row r="68" spans="1:16" s="53" customFormat="1" ht="15" customHeight="1" x14ac:dyDescent="0.15">
      <c r="A68" s="21"/>
      <c r="B68" s="38"/>
      <c r="C68" s="21"/>
      <c r="D68" s="21"/>
      <c r="E68" s="21"/>
      <c r="F68" s="21"/>
      <c r="G68" s="21"/>
      <c r="H68" s="39"/>
      <c r="I68" s="35"/>
      <c r="J68" s="35"/>
      <c r="K68" s="35"/>
      <c r="L68" s="35"/>
      <c r="M68" s="35"/>
      <c r="N68" s="35"/>
      <c r="O68" s="39"/>
      <c r="P68" s="36"/>
    </row>
    <row r="69" spans="1:16" s="53" customFormat="1" ht="15" customHeight="1" x14ac:dyDescent="0.15">
      <c r="A69" s="21"/>
      <c r="B69" s="38"/>
      <c r="C69" s="21"/>
      <c r="D69" s="21"/>
      <c r="E69" s="21"/>
      <c r="F69" s="21"/>
      <c r="G69" s="21"/>
      <c r="H69" s="39"/>
      <c r="I69" s="35"/>
      <c r="J69" s="35"/>
      <c r="K69" s="35"/>
      <c r="L69" s="35"/>
      <c r="M69" s="35"/>
      <c r="N69" s="35"/>
      <c r="O69" s="39"/>
      <c r="P69" s="36"/>
    </row>
    <row r="70" spans="1:16" s="53" customFormat="1" ht="15" customHeight="1" x14ac:dyDescent="0.15">
      <c r="A70" s="21"/>
      <c r="B70" s="38"/>
      <c r="C70" s="21"/>
      <c r="D70" s="21"/>
      <c r="E70" s="21"/>
      <c r="F70" s="21"/>
      <c r="G70" s="21"/>
      <c r="H70" s="39"/>
      <c r="I70" s="35"/>
      <c r="J70" s="35"/>
      <c r="K70" s="35"/>
      <c r="L70" s="35"/>
      <c r="M70" s="35"/>
      <c r="N70" s="35"/>
      <c r="O70" s="39"/>
      <c r="P70" s="36"/>
    </row>
    <row r="71" spans="1:16" s="53" customFormat="1" ht="15" customHeight="1" x14ac:dyDescent="0.15">
      <c r="A71" s="21"/>
      <c r="B71" s="38"/>
      <c r="C71" s="21"/>
      <c r="D71" s="21"/>
      <c r="E71" s="21"/>
      <c r="F71" s="21"/>
      <c r="G71" s="21"/>
      <c r="H71" s="39"/>
      <c r="I71" s="35"/>
      <c r="J71" s="35"/>
      <c r="K71" s="35"/>
      <c r="L71" s="35"/>
      <c r="M71" s="35"/>
      <c r="N71" s="35"/>
      <c r="O71" s="39"/>
      <c r="P71" s="36"/>
    </row>
    <row r="72" spans="1:16" s="53" customFormat="1" ht="15" customHeight="1" x14ac:dyDescent="0.15">
      <c r="A72" s="21"/>
      <c r="B72" s="38"/>
      <c r="C72" s="21"/>
      <c r="D72" s="21"/>
      <c r="E72" s="21"/>
      <c r="F72" s="21"/>
      <c r="G72" s="21"/>
      <c r="H72" s="39"/>
      <c r="I72" s="35"/>
      <c r="J72" s="35"/>
      <c r="K72" s="35"/>
      <c r="L72" s="35"/>
      <c r="M72" s="35"/>
      <c r="N72" s="35"/>
      <c r="O72" s="39"/>
      <c r="P72" s="36"/>
    </row>
    <row r="73" spans="1:16" s="53" customFormat="1" ht="15" customHeight="1" x14ac:dyDescent="0.15">
      <c r="A73" s="21"/>
      <c r="B73" s="38"/>
      <c r="C73" s="21"/>
      <c r="D73" s="21"/>
      <c r="E73" s="21"/>
      <c r="F73" s="21"/>
      <c r="G73" s="21"/>
      <c r="H73" s="39"/>
      <c r="I73" s="35"/>
      <c r="J73" s="35"/>
      <c r="K73" s="35"/>
      <c r="L73" s="35"/>
      <c r="M73" s="35"/>
      <c r="N73" s="35"/>
      <c r="O73" s="39"/>
      <c r="P73" s="36"/>
    </row>
    <row r="74" spans="1:16" s="53" customFormat="1" ht="15" customHeight="1" x14ac:dyDescent="0.15">
      <c r="A74" s="21"/>
      <c r="B74" s="38"/>
      <c r="C74" s="21"/>
      <c r="D74" s="21"/>
      <c r="E74" s="21"/>
      <c r="F74" s="21"/>
      <c r="G74" s="21"/>
      <c r="H74" s="39"/>
      <c r="I74" s="35"/>
      <c r="J74" s="35"/>
      <c r="K74" s="35"/>
      <c r="L74" s="35"/>
      <c r="M74" s="35"/>
      <c r="N74" s="35"/>
      <c r="O74" s="39"/>
      <c r="P74" s="36"/>
    </row>
    <row r="75" spans="1:16" s="53" customFormat="1" ht="15" customHeight="1" x14ac:dyDescent="0.15">
      <c r="A75" s="21"/>
      <c r="B75" s="38"/>
      <c r="C75" s="21"/>
      <c r="D75" s="21"/>
      <c r="E75" s="21"/>
      <c r="F75" s="21"/>
      <c r="G75" s="21"/>
      <c r="H75" s="39"/>
      <c r="I75" s="35"/>
      <c r="J75" s="35"/>
      <c r="K75" s="35"/>
      <c r="L75" s="35"/>
      <c r="M75" s="35"/>
      <c r="N75" s="35"/>
      <c r="O75" s="39"/>
      <c r="P75" s="36"/>
    </row>
    <row r="76" spans="1:16" s="53" customFormat="1" ht="15" customHeight="1" x14ac:dyDescent="0.15">
      <c r="A76" s="21"/>
      <c r="B76" s="38"/>
      <c r="C76" s="21"/>
      <c r="D76" s="21"/>
      <c r="E76" s="21"/>
      <c r="F76" s="21"/>
      <c r="G76" s="21"/>
      <c r="H76" s="39"/>
      <c r="I76" s="35"/>
      <c r="J76" s="35"/>
      <c r="K76" s="35"/>
      <c r="L76" s="35"/>
      <c r="M76" s="35"/>
      <c r="N76" s="35"/>
      <c r="O76" s="39"/>
      <c r="P76" s="36"/>
    </row>
    <row r="77" spans="1:16" s="53" customFormat="1" ht="15" customHeight="1" x14ac:dyDescent="0.15">
      <c r="A77" s="21"/>
      <c r="B77" s="38"/>
      <c r="C77" s="21"/>
      <c r="D77" s="21"/>
      <c r="E77" s="21"/>
      <c r="F77" s="21"/>
      <c r="G77" s="21"/>
      <c r="H77" s="39"/>
      <c r="I77" s="35"/>
      <c r="J77" s="35"/>
      <c r="K77" s="35"/>
      <c r="L77" s="35"/>
      <c r="M77" s="35"/>
      <c r="N77" s="35"/>
      <c r="O77" s="39"/>
      <c r="P77" s="36"/>
    </row>
    <row r="78" spans="1:16" s="53" customFormat="1" ht="15" customHeight="1" x14ac:dyDescent="0.15">
      <c r="A78" s="21"/>
      <c r="B78" s="38"/>
      <c r="C78" s="21"/>
      <c r="D78" s="21"/>
      <c r="E78" s="21"/>
      <c r="F78" s="21"/>
      <c r="G78" s="21"/>
      <c r="H78" s="39"/>
      <c r="I78" s="35"/>
      <c r="J78" s="35"/>
      <c r="K78" s="35"/>
      <c r="L78" s="35"/>
      <c r="M78" s="35"/>
      <c r="N78" s="35"/>
      <c r="O78" s="39"/>
      <c r="P78" s="36"/>
    </row>
    <row r="79" spans="1:16" s="53" customFormat="1" ht="15" customHeight="1" x14ac:dyDescent="0.15">
      <c r="A79" s="21"/>
      <c r="B79" s="38"/>
      <c r="C79" s="21"/>
      <c r="D79" s="21"/>
      <c r="E79" s="21"/>
      <c r="F79" s="21"/>
      <c r="G79" s="21"/>
      <c r="H79" s="39"/>
      <c r="I79" s="35"/>
      <c r="J79" s="35"/>
      <c r="K79" s="35"/>
      <c r="L79" s="35"/>
      <c r="M79" s="35"/>
      <c r="N79" s="35"/>
      <c r="O79" s="39"/>
      <c r="P79" s="36"/>
    </row>
    <row r="80" spans="1:16" s="53" customFormat="1" ht="15" customHeight="1" x14ac:dyDescent="0.15">
      <c r="A80" s="21"/>
      <c r="B80" s="38"/>
      <c r="C80" s="21"/>
      <c r="D80" s="21"/>
      <c r="E80" s="21"/>
      <c r="F80" s="21"/>
      <c r="G80" s="21"/>
      <c r="H80" s="40"/>
      <c r="I80" s="41"/>
      <c r="J80" s="41"/>
      <c r="K80" s="41"/>
      <c r="L80" s="41"/>
      <c r="M80" s="41"/>
      <c r="N80" s="41"/>
      <c r="O80" s="40"/>
      <c r="P80" s="42"/>
    </row>
  </sheetData>
  <pageMargins left="0.75" right="0.75" top="1" bottom="1" header="0.5" footer="0.5"/>
  <pageSetup orientation="portrait"/>
  <headerFooter>
    <oddHeader>&amp;C&amp;"Verdana,Bold"&amp;16&amp;K000000 2018 SGV Cross Country</oddHead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SGV XC- Div CBed</vt:lpstr>
      <vt:lpstr>Div 1</vt:lpstr>
      <vt:lpstr>Div 2</vt:lpstr>
      <vt:lpstr>Div 3</vt:lpstr>
      <vt:lpstr>SGV TF Div 1</vt:lpstr>
      <vt:lpstr>SGV TF Div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Ramsey, Bob</cp:lastModifiedBy>
  <dcterms:created xsi:type="dcterms:W3CDTF">2020-01-21T19:41:51Z</dcterms:created>
  <dcterms:modified xsi:type="dcterms:W3CDTF">2020-02-06T23:09:37Z</dcterms:modified>
</cp:coreProperties>
</file>